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640" activeTab="8"/>
  </bookViews>
  <sheets>
    <sheet name="таблица 1" sheetId="1" r:id="rId1"/>
    <sheet name="таблица2" sheetId="2" r:id="rId2"/>
    <sheet name="таблица 3" sheetId="3" r:id="rId3"/>
    <sheet name="таблица 4" sheetId="4" r:id="rId4"/>
    <sheet name="таблица 5" sheetId="5" r:id="rId5"/>
    <sheet name="таблица6" sheetId="6" r:id="rId6"/>
    <sheet name="таблица 7" sheetId="7" r:id="rId7"/>
    <sheet name="таблица 11" sheetId="8" r:id="rId8"/>
    <sheet name="Перечень  ОКС" sheetId="9" r:id="rId9"/>
  </sheets>
  <definedNames>
    <definedName name="sub_162" localSheetId="3">'таблица 4'!$A$76</definedName>
    <definedName name="sub_171" localSheetId="7">'таблица 11'!#REF!</definedName>
    <definedName name="sub_171" localSheetId="4">'таблица 5'!#REF!</definedName>
    <definedName name="sub_172" localSheetId="7">'таблица 11'!#REF!</definedName>
    <definedName name="sub_172" localSheetId="4">'таблица 5'!#REF!</definedName>
    <definedName name="_xlnm.Print_Area" localSheetId="7">'таблица 11'!$A$1:$L$145</definedName>
    <definedName name="_xlnm.Print_Area" localSheetId="4">'таблица 5'!$A$1:$S$184</definedName>
  </definedNames>
  <calcPr fullCalcOnLoad="1"/>
</workbook>
</file>

<file path=xl/sharedStrings.xml><?xml version="1.0" encoding="utf-8"?>
<sst xmlns="http://schemas.openxmlformats.org/spreadsheetml/2006/main" count="910" uniqueCount="436">
  <si>
    <t>№</t>
  </si>
  <si>
    <t>п/п</t>
  </si>
  <si>
    <t>Наименование ведомственной целевой программы, основного мероприятия</t>
  </si>
  <si>
    <t>Ответственный исполни-тель</t>
  </si>
  <si>
    <t>Срок</t>
  </si>
  <si>
    <t>Ожидаемый непосредственный результат (краткое описание)</t>
  </si>
  <si>
    <t>Разработка документов территориального планирования, иных нормативно правовых актов в области регулирования градостроительной деятельности</t>
  </si>
  <si>
    <t>Строительство секционного малоэтажного жилья</t>
  </si>
  <si>
    <t>Улучшение качества жизни населения района</t>
  </si>
  <si>
    <t>Ухудшение качества жизни населения района</t>
  </si>
  <si>
    <t>Строительство объектов социальной инфраструктуры</t>
  </si>
  <si>
    <t>Количество построенных и отремонтированных объектов социальной сферы</t>
  </si>
  <si>
    <t>Ремонт и содержание жилого фонда</t>
  </si>
  <si>
    <t>Переселение граждан из аварийного жилого фонда</t>
  </si>
  <si>
    <t>Обеспечение жильем отдельных категорий граждан</t>
  </si>
  <si>
    <t>Строительство и реконструкция систем водоснабжения</t>
  </si>
  <si>
    <t>Снижение уровня износа основных фондов, издержек на эксплуатацию коммунальной инфраструктуры</t>
  </si>
  <si>
    <t>Дальнейший износ систем коммунальной инфраструктуры</t>
  </si>
  <si>
    <t>Количество построенных и отремо-нтированных объектов коммунальной инфраструктуры</t>
  </si>
  <si>
    <t>Реконструкция и строительство очистных сооружений канализаций, канализационных сетей</t>
  </si>
  <si>
    <t>...</t>
  </si>
  <si>
    <t>Строительство и реконструкция систем энергоснабжения</t>
  </si>
  <si>
    <t>Строительство, ремонт и проектирование автомобильных дорог общего пользования</t>
  </si>
  <si>
    <t>Создание безаварийных условий дорожного движения</t>
  </si>
  <si>
    <t>Профилактика безопасности дорожного движения</t>
  </si>
  <si>
    <t xml:space="preserve"> </t>
  </si>
  <si>
    <t>Организация мероприятий обращения с отходами производства и потребления</t>
  </si>
  <si>
    <t xml:space="preserve">Обеспечение безопасности гидротехнических сооружений  </t>
  </si>
  <si>
    <t>Экологическое просвещение и воспитание. Формирование экологической культуры</t>
  </si>
  <si>
    <t>Сведения об основных мерах правового регулирования в сфере реализации муниципальной программы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</si>
  <si>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</si>
  <si>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</si>
  <si>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соисполнители</t>
  </si>
  <si>
    <t>Ожидаемые сроки принятия</t>
  </si>
  <si>
    <t>Подпрограмма 1</t>
  </si>
  <si>
    <t xml:space="preserve">Прогнозная оценка расходов на реализацию целей муниципальной программы  </t>
  </si>
  <si>
    <t>Источники ресурсного обеспечения</t>
  </si>
  <si>
    <t>Таблица 6</t>
  </si>
  <si>
    <t xml:space="preserve">Наименование подпрограммы, ведомственной целевой программы, мероприятий ведомственной целевой программы, основного мероприятия, мероприятий </t>
  </si>
  <si>
    <t>Ответственный исполнитель (ФИО, должность)</t>
  </si>
  <si>
    <t>Код бюджетной классификации (бюджет муниципального образования «Мари-Турекский муниципальный район»)</t>
  </si>
  <si>
    <t>Финансирование</t>
  </si>
  <si>
    <t xml:space="preserve">Сведения о показателях (индикаторах) муниципальной  программы, </t>
  </si>
  <si>
    <t>Показатель (индикатор) (наименование)</t>
  </si>
  <si>
    <t>Значения показателей</t>
  </si>
  <si>
    <t>Показатель (индикатор)</t>
  </si>
  <si>
    <t>Таблица 2</t>
  </si>
  <si>
    <t>начала реализации</t>
  </si>
  <si>
    <t>окончания реализации</t>
  </si>
  <si>
    <t>Обеспечение безопасных условий проживания населения путем улучшения экологической обстановки в населенных пунктах Мари-Турекского муниципального района</t>
  </si>
  <si>
    <t xml:space="preserve"> строительство и ремонт автомобильных дорог общего пользования населенных пунктов</t>
  </si>
  <si>
    <t>Уменьшение количества не санкционированных свалок ТБО, приобретенных контейнеров для раздельного сбора отходов;</t>
  </si>
  <si>
    <t>Подпрограмма 3</t>
  </si>
  <si>
    <t>Подпрограмма 4</t>
  </si>
  <si>
    <t>Подпрограмма 5</t>
  </si>
  <si>
    <t>Годовой объем ввода жилья</t>
  </si>
  <si>
    <t>Количество документов по плнировке территрий городских и сельских поселений</t>
  </si>
  <si>
    <t>Количество граждан, переселенных из аварийного жилищного фонда</t>
  </si>
  <si>
    <t>человек</t>
  </si>
  <si>
    <t>тыс.кв.м.</t>
  </si>
  <si>
    <t>кол-во в год</t>
  </si>
  <si>
    <t>км</t>
  </si>
  <si>
    <t>Уровень охвата населеннных пунктов современной системой сбора и вывоза ТБО</t>
  </si>
  <si>
    <t xml:space="preserve">Количество отремонтированных  МКД </t>
  </si>
  <si>
    <t>Количество отремонтированных гидротехнических сооружений</t>
  </si>
  <si>
    <t>штук</t>
  </si>
  <si>
    <t>%</t>
  </si>
  <si>
    <t>Снижение доли уличной канализационной сети, нуждающейся в замене, в суммарной протяженности уличной канализационной сети</t>
  </si>
  <si>
    <t>Снижение доли уличной водопроводной сети, нуждающейся в замене, в суммарной протяженности уличной водопроводной сети,</t>
  </si>
  <si>
    <t>Уменьшение количества ДТП</t>
  </si>
  <si>
    <t>Доля освоения бюджетных ассигнований, выделенных на санитарную очистку и благоустройство  населеннных пунктов</t>
  </si>
  <si>
    <t xml:space="preserve">Количество построенных жилых домов, Годовой объем ввода жилья </t>
  </si>
  <si>
    <t>Количество гибели людей на водных объектах</t>
  </si>
  <si>
    <t>человек/год</t>
  </si>
  <si>
    <t>Количество оборудованных пляжей муниципальных образований</t>
  </si>
  <si>
    <t>единиц</t>
  </si>
  <si>
    <r>
      <t>Количество подготовленных к действиям при ЧС руководящего состава районного звена территориальной подсистемы Республики Марий Эл единой государственной системы предупреждения и ликвидации чрезвычайных ситуаций, нештатных аварийно-спасательных формирований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населения</t>
    </r>
  </si>
  <si>
    <t>Количество объектов социальной сферы и объектов с массовым пребыванием граждан, защищенных в соответствии с установленными требованиями</t>
  </si>
  <si>
    <t>Единиц</t>
  </si>
  <si>
    <t>Количество мест отдыха населения 
у воды в городских и сельских поселениях, оборудованных общественными спасательными постами и наглядной агитацией</t>
  </si>
  <si>
    <t>Увеличение количества несанкционированных мест отдыха у воды, мест купания;
увеличение возможного роста гибели на водных объектах</t>
  </si>
  <si>
    <t xml:space="preserve">Обеспечение
выполнения задач
Подпрограммы
</t>
  </si>
  <si>
    <t>Несвоевременное оповещение населения об угрозе чрезвычайных ситуаций</t>
  </si>
  <si>
    <t>Достижение всех показателей Подпрограммы</t>
  </si>
  <si>
    <t xml:space="preserve"> Охват населения при реализации программы подготовки в области гражданской обороны, защиты населения и обеспечения пожарной безопасности.
 Материально-техническая база по предупреждению и ликвидации ЧС, пожарной безопасности и безопасности на водных объектах
</t>
  </si>
  <si>
    <t>Сектор ГО и ЧС Мари-Турекского муниципального района</t>
  </si>
  <si>
    <t>Не выполнение мероприятий по предупреждению и ликвидации чрезвычайных ситуаций</t>
  </si>
  <si>
    <t>обеспечение безопасной жизнедеятельности населения муниципального образования «Мари-Турекский муниципальный район»</t>
  </si>
  <si>
    <t>Уменьшение количества гибели людей на водных объектах</t>
  </si>
  <si>
    <t>сектор ГО и ЧС администрации Мари-Турекского муниципального района</t>
  </si>
  <si>
    <t>Строительство и  модернизация   систем теплоснабжения</t>
  </si>
  <si>
    <t>Снижение уровня износа, потерь воды, аварийности сетей водоснабжения, энергоемкости транспортировки воды</t>
  </si>
  <si>
    <t>Строительство систем газоснабжения</t>
  </si>
  <si>
    <t>Снижение уровня износа основных фондов, издержек на эксплуатацию инженерной инфраструктуры</t>
  </si>
  <si>
    <t>Дальнейший износ систем инженерной инфраструктуры</t>
  </si>
  <si>
    <t>Количество построенных и отремонтированных объектов инженерной инфраструктуры</t>
  </si>
  <si>
    <t>Количество построенных газовых сетей</t>
  </si>
  <si>
    <t>окон-чания реализации</t>
  </si>
  <si>
    <t>Улучшение транспортной инфраструктуры населенных пунктов района</t>
  </si>
  <si>
    <t>Сохранение жизи и здоровья населения</t>
  </si>
  <si>
    <t>Уменьшение дорожно транспортных проишествий</t>
  </si>
  <si>
    <t xml:space="preserve">Увеличение гибели людей </t>
  </si>
  <si>
    <t>Cвязь с показателями подпрограммы</t>
  </si>
  <si>
    <t xml:space="preserve">кол-во </t>
  </si>
  <si>
    <t>Количество построенных и отремонтированных объектов коммунальной и инженерной инфраструктуры</t>
  </si>
  <si>
    <t>Обеспечение пожарной безопасности</t>
  </si>
  <si>
    <t>Подготовка к действиям при ЧС нештатных аварийно-спасательных формирований и населения</t>
  </si>
  <si>
    <t>Повышение подготовленности нештатных аварийно-спасательных формирований и населения</t>
  </si>
  <si>
    <t>Увеличение обученных учащихся мерам пожарной безопасности и правилам поведения при пожаре</t>
  </si>
  <si>
    <t>Увеличение травмированных, гибели людей при пожаре</t>
  </si>
  <si>
    <t xml:space="preserve">Количество оборудованных мест отдыха у воды, мест купания;
Количество подготовленных спасателей;
Количество информационных щитов, стендов, баннеров
</t>
  </si>
  <si>
    <t>Обеспечение безопасности на водных объектах</t>
  </si>
  <si>
    <t>Увеличение количества муниципальных пляжей (один), благоустроенных мест отдыха у воды,
снижение гибели людей на водных объектах</t>
  </si>
  <si>
    <t>Количество граждан,переселенных из авариного жилищногоф онда</t>
  </si>
  <si>
    <t>Количество граждан обеспеченных жильем</t>
  </si>
  <si>
    <t>Резервный фонд администрации</t>
  </si>
  <si>
    <t xml:space="preserve">Снижение возможного материального ущерба. Количество информационных щитов, стендов, баннеров
</t>
  </si>
  <si>
    <t xml:space="preserve">Доля освоения бюджетных ассигнований, выделенных на санитарную очистку и благоустройство  населеннных пунктов, Количество эколого-просветительских мероприятий </t>
  </si>
  <si>
    <t>Последствия нереализации основного мероприятия</t>
  </si>
  <si>
    <t>Обеспечение безопасности ГТС</t>
  </si>
  <si>
    <t xml:space="preserve">Количество эколого-просветительских мероприятий, смотров-конкурсов </t>
  </si>
  <si>
    <t>Количество построенных и отремонтированных объектов социальной сферы;</t>
  </si>
  <si>
    <t>1. Строительство, ремонт и проектирование автомобильных дорог общего пользования</t>
  </si>
  <si>
    <t>Профилактика дорожно-транспортных проишествий</t>
  </si>
  <si>
    <t>2.Создание безаварийных условий дорожного движения</t>
  </si>
  <si>
    <t xml:space="preserve">Строительство и ремонт автомобильных дорог общего пользования </t>
  </si>
  <si>
    <t>км.</t>
  </si>
  <si>
    <t>Таблица 1</t>
  </si>
  <si>
    <t>Таблица 4</t>
  </si>
  <si>
    <t>Таблица 5</t>
  </si>
  <si>
    <t>№ п/п</t>
  </si>
  <si>
    <t>Таблица 3</t>
  </si>
  <si>
    <t>904  0000 0300000  000 000</t>
  </si>
  <si>
    <t>904  0000 0310000  000 000</t>
  </si>
  <si>
    <t>904  0113 0312978  244 000</t>
  </si>
  <si>
    <t>904  0412 0320000  000 000</t>
  </si>
  <si>
    <t>904  0113 0334905  244 000</t>
  </si>
  <si>
    <t>904  0310 0342985  244 000</t>
  </si>
  <si>
    <t>904  0412 0350000  000 000</t>
  </si>
  <si>
    <t>904  0603 0354905  244 000</t>
  </si>
  <si>
    <t>904  0309 0342947  000 000</t>
  </si>
  <si>
    <t>Код бюджетной классификации</t>
  </si>
  <si>
    <t>904  0309 0342946  244 000</t>
  </si>
  <si>
    <t xml:space="preserve">904  0111 0342966  000 000                   904  0113   0342966 244  290     </t>
  </si>
  <si>
    <t>904  0409 0330000 000 000</t>
  </si>
  <si>
    <t>Модернизация и развитие сети автомобильных дорог общего пользования</t>
  </si>
  <si>
    <t>Повышение безопасности дорожного движения на автомобильных дорогах общего пользования</t>
  </si>
  <si>
    <t>Обеспечение пожарной безопасности и безопасности людей на водных объектах</t>
  </si>
  <si>
    <t>Подпрограмма «Развитие жилищного строительства в Мари-Турекском муниципальном районе на 2017-2025 годы»</t>
  </si>
  <si>
    <t>Подпрограмма «Комплексное развитие инженерной и коммунальной инфраструктуры Мари-Турекского муниципального района на 2017-2025 годы»;</t>
  </si>
  <si>
    <t>Подпрограмма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годы»;</t>
  </si>
  <si>
    <t>Подпрограмма «Благоустройство и охрана окружающей среды Мари-Турекского муниципального района на 2017-2025 годы»</t>
  </si>
  <si>
    <t>Подпрограмма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годы»</t>
  </si>
  <si>
    <t>Подпрограмма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</t>
  </si>
  <si>
    <t>Подпрограмма «Комплексное развитие инженерной и коммунальной инфраструктуры Мари-Турекского муниципального района на 2017-2025 годы»</t>
  </si>
  <si>
    <t>Муниципальная программа «Развитие коммунальной, жилищной, дорожной  инфраструктуры,  строительства, охраны окружающей среды и обеспечения безопасности и жизнедеятельности населения  в Мари-Турекском  муниципальном районе на 2017-2025 годы»</t>
  </si>
  <si>
    <t xml:space="preserve">Подпрограмма «Развитие жилищного строительства в Мари-Турекском муниципальном районе на 2017-2025 годы» </t>
  </si>
  <si>
    <t xml:space="preserve">«Развитие коммунальной, жилищной, дорожной  инфраструктуры,  строительства, охраны окружающей среды и обеспечения безопасности и жизнедеятельности населения  в Мари-Турекском  муниципальном районе на 2017-2025 годы» </t>
  </si>
  <si>
    <t>Подпрограмма 1 «Развитие жилищного строительства в Мари-Турекском муниципальном районе на 2017-2025 годы»</t>
  </si>
  <si>
    <t>Подпрограмма 2 «Комплексное развитие инженерной и коммунальной инфраструктуры Мари-Турекского муниципального района на 2017-2025 годы»</t>
  </si>
  <si>
    <t>Подпрограмма  3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</t>
  </si>
  <si>
    <t>Подпрограмма 4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годы»</t>
  </si>
  <si>
    <t>Подпрограмма  5 «Благоустройство и охрана окружающей среды Мари-Турекского муниципального района на 2017-2025 годы»</t>
  </si>
  <si>
    <t>Единица измерения</t>
  </si>
  <si>
    <t>Отдел архитектуры и муниципального хозяйства администрации Мари-Турекского муниципального района</t>
  </si>
  <si>
    <t>Администрация Мари-Турекского муниципального района</t>
  </si>
  <si>
    <t>Администрация Мари-Турекского муниципального района, Городская администрация и сельские администрации</t>
  </si>
  <si>
    <t>Финансовый отдел Мари-Турекского муниципального района</t>
  </si>
  <si>
    <t>Городская администрация и сельские администрации</t>
  </si>
  <si>
    <t>Содержание и организация деятельности единой дежурно-диспетчерской службы Мари-Турекского муниципального района</t>
  </si>
  <si>
    <t>Финансовый отдел Мари-Турекского муниципального района, сектор ГО и ЧС Мари-Турекского муниципального района</t>
  </si>
  <si>
    <t>Отдел архитектуры и муниципального хозяйства и Сектор ГО и ЧС администрации Мари-Турекского муниципального района, Отдел образования и по делам молодежи, отдел культуры, физкультуры и спорта администрации Мари-Турекского муниципального района</t>
  </si>
  <si>
    <t>Зыков А.С. первый заместитель главы администрации   Мари-Турекского муниципального района</t>
  </si>
  <si>
    <t>Пахомов В.В. Руководитель отдела  архитектуры и муниципального хозяйства администрации Мари-Турекского муниципального района</t>
  </si>
  <si>
    <t>Обеспечение качественными коммунальными услугами в Мари-Турекскиом муниципальном районе</t>
  </si>
  <si>
    <t>Региональный проект Оздоровление Волги"</t>
  </si>
  <si>
    <t>Сокращение доли загрязненных сточных вод</t>
  </si>
  <si>
    <t>3.Повышение безопасности дорожного движения на автомобильных дорогах общего пользования</t>
  </si>
  <si>
    <t xml:space="preserve">Реализация мероприятий гражданской обороны по предупреждению и ликвидации чрезвычайных ситуаций </t>
  </si>
  <si>
    <t>Совершенствование и техническое обслуживание муниципальной системы</t>
  </si>
  <si>
    <t>Создание и построение АПК "Безопасный город"</t>
  </si>
  <si>
    <t>Руководитель финансового отдела Мари-Турекского муниципального района А.А. Нигматуллина, глава администрации Мари-Турекского муниципального района С.Ю. Решетов</t>
  </si>
  <si>
    <t>Руководитель финансового отдела Мари-Турекского муниципального района А.А. Нигматуллина</t>
  </si>
  <si>
    <t>заведующий сектором ГО и ЧС администрации Мари-Турекского муниципального района Г.А. Светлакова  Зыков А.С. первый заместитель главы администрации   Мари-Турекского муниципального района</t>
  </si>
  <si>
    <t>Зыков А.С. первый заместитель главы администрации   Мари-Турекского муниципального района , Главы администраций сельских поселений</t>
  </si>
  <si>
    <t>Капитальный ремонт гидротехнических сооружений</t>
  </si>
  <si>
    <t>Обеспечение благоприятной для жизни человека природной среды</t>
  </si>
  <si>
    <t>Формирование экологической культуры населения района. Совершенствование системы сбора и вывоза ТБО</t>
  </si>
  <si>
    <t>Симонова С.Н. Главный специалист сектора  ГО и ЧС администрации Мари-Турекского муниципального района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</si>
  <si>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</si>
  <si>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</si>
  <si>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</si>
  <si>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</si>
  <si>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</si>
  <si>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</si>
  <si>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</si>
  <si>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</si>
  <si>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</si>
  <si>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</si>
  <si>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</si>
  <si>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</si>
  <si>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</si>
  <si>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</si>
  <si>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</si>
  <si>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</si>
  <si>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</si>
  <si>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Муниципальная программа</t>
  </si>
  <si>
    <t>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2017-2025 годы</t>
  </si>
  <si>
    <t>Администрация Мари-Турекского муниципального района,Городская  администрация  и сельские администрации</t>
  </si>
  <si>
    <t>000</t>
  </si>
  <si>
    <t>0000</t>
  </si>
  <si>
    <t>0300000000</t>
  </si>
  <si>
    <t>Развитие жилищного строительства в Мари-Турекском муниципальном районе на 2017-2025 годы</t>
  </si>
  <si>
    <t>904</t>
  </si>
  <si>
    <t>Основное мероприятие</t>
  </si>
  <si>
    <r>
      <rPr>
        <b/>
        <sz val="11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</si>
  <si>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 xml:space="preserve">          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</si>
  <si>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0113</t>
  </si>
  <si>
    <r>
      <rPr>
        <b/>
        <sz val="11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2978</t>
    </r>
    <r>
      <rPr>
        <b/>
        <sz val="11"/>
        <color indexed="17"/>
        <rFont val="Calibri"/>
        <family val="2"/>
      </rPr>
      <t>0</t>
    </r>
  </si>
  <si>
    <t>Подпрограмма2</t>
  </si>
  <si>
    <t>Комплексное развитие инженерной и коммунальной инфраструктуры Мари-Турекского муниципального района на 2017-2025 годы</t>
  </si>
  <si>
    <t xml:space="preserve">          Осуществление полномочий по решению вопросов местного значения в границах поселения водоснабжения населения, водоотведения</t>
  </si>
  <si>
    <t>244</t>
  </si>
  <si>
    <t xml:space="preserve">          Осуществление полномочий по решению вопросов местного значения в границах поселения теплоснабжения населения</t>
  </si>
  <si>
    <t xml:space="preserve">        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</si>
  <si>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0502</t>
  </si>
  <si>
    <t>0320127410</t>
  </si>
  <si>
    <t>811</t>
  </si>
  <si>
    <t xml:space="preserve">          Строительство очистных сооружений в деревне по речке Ноля Мари-Турекского района Республики Марий Эл</t>
  </si>
  <si>
    <t>0602</t>
  </si>
  <si>
    <t>0320129132</t>
  </si>
  <si>
    <t>414</t>
  </si>
  <si>
    <t xml:space="preserve"> Сокращение доли загрязненных сточных вод</t>
  </si>
  <si>
    <t>032G650130</t>
  </si>
  <si>
    <t>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</t>
  </si>
  <si>
    <t>Осуществление целевых мероприятий в отношении автомобильных дорог общего пользования местного значения в рамках реализации полномочий района  за счёт средств муниципального дорожного фонда Мари-Турекского муниципального района</t>
  </si>
  <si>
    <t>0409</t>
  </si>
  <si>
    <t>540</t>
  </si>
  <si>
    <t>Муниципальный дорожный фонд Мари-Турекского муниципального района</t>
  </si>
  <si>
    <t>870</t>
  </si>
  <si>
    <t xml:space="preserve">          Дорожная деятельность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</t>
  </si>
  <si>
    <t xml:space="preserve">          Дорожная деятельность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</t>
  </si>
  <si>
    <t>Осуществление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- на оценку транспортно - эксплуатационного состояния автомобильных дорог общего пользования местного значения за счёт средств муниципального дорожного фонда Мари-Турекского муниципального района</t>
  </si>
  <si>
    <t>Содержание автомобильных дорог общего пользования местного значения, за счет средств муниципального дорожного фонда Мари-Турекского муниципального района</t>
  </si>
  <si>
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 </t>
  </si>
  <si>
    <t>992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</si>
  <si>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 на содержание автомобильных дорог общего пользования местного значения</t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</si>
  <si>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</si>
  <si>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</si>
  <si>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0335018</t>
  </si>
  <si>
    <t>Субсидии на реализацию мероприятий подпрограммы "Автомобильные дороги" федеральной целевой программы "Развитие транспортной системы России (2010-2020 годы)</t>
  </si>
  <si>
    <t>0335115</t>
  </si>
  <si>
    <t>Осуществление целевых мероприятий в отношении автомобильных дорог общего пользования местного значения за счёт средств республиканского бюджета Республики Марий Эл</t>
  </si>
  <si>
    <t>0337025</t>
  </si>
  <si>
    <t>521</t>
  </si>
  <si>
    <t xml:space="preserve">          Осуществление целевых мероприятий в отношении автомобильных дорог общего пользования местного значения(софинансирование за счёт средств муниципального дорожного фонда Мари-Турекского муниципального района)</t>
  </si>
  <si>
    <t>03301S0250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</si>
  <si>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счет средств бюджета Мари-Турекского муниципального района на содержание автомобильных дорог общего пользования местного значения</t>
  </si>
  <si>
    <t>0330149990</t>
  </si>
  <si>
    <t xml:space="preserve">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</si>
  <si>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счет средств бюджета Мари-Турекского муниципального района на содержание автомобильных дорог общего пользования местного значения</t>
  </si>
  <si>
    <t>0330149991</t>
  </si>
  <si>
    <t>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Мари-Турекского муниципального района</t>
  </si>
  <si>
    <t>Отдел архитектуры и муниципального хозяйства администрации МО "Мари-Турекский муниципальный район"</t>
  </si>
  <si>
    <t>Реализация мероприятий в целях повышения безопасности дорожного движения на автомобильных дорогах общего пользования</t>
  </si>
  <si>
    <t>0334905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</si>
  <si>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на мероприятия по приведению пешеходных переходов в соответствие с требованиями новых национальных стандартов, за счет средств муниципального дорожного фонда Мари-Турекского муниципального района</t>
  </si>
  <si>
    <t>0330229950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</si>
  <si>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на мероприятия по приведению пешеходных переходов в соответствие с требованиями новых национальных стандартов, за счет средств бюджета Мари-Турекского муниципального района</t>
  </si>
  <si>
    <t>0330249950</t>
  </si>
  <si>
    <t>Отдел архитектуры и муниципального хозяйства, комитет по оперативному управлению муниципальным имуществом и земельными ресурсами администрации Мари-Турекского муниципального района</t>
  </si>
  <si>
    <t>Обследование муниципальных дорог</t>
  </si>
  <si>
    <t>Субвенции бюджетам муниципальных образований на осуществление переданных государственных полномочий Республики Марий Эл по предоставлению мер социальной поддержки граждан в области транспортного обслуживания</t>
  </si>
  <si>
    <t>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</t>
  </si>
  <si>
    <t>Сектор ГОиЧС Мари-Турекского муниципального района</t>
  </si>
  <si>
    <t>0309</t>
  </si>
  <si>
    <t>0342947</t>
  </si>
  <si>
    <t>Резервный фонд администрации Мари-Турекского муниципального района</t>
  </si>
  <si>
    <t>Подготовка к действиям при чрезвычайных ситуациях нештатных аварийно-спасательных формирований и населения</t>
  </si>
  <si>
    <t>Сектор ГОиЧС МО Мари-Турекского муниципального района</t>
  </si>
  <si>
    <t>Резервный фонд Правительства Республики Марий Эл</t>
  </si>
  <si>
    <t>Мероприятия по обеспечению безопасности людей на водных объектах</t>
  </si>
  <si>
    <t xml:space="preserve">          Осуществление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</si>
  <si>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0310</t>
  </si>
  <si>
    <t>Благоустройство и охрана окружающей среды Мари-Турекского муниципального района на 2017-2025 годы</t>
  </si>
  <si>
    <t>Администрация Мари-Турекского муниципального района,Городская администрация и сельские администрации</t>
  </si>
  <si>
    <t>Экологическое просвещение и воспитание. Формирование экологической культуры.</t>
  </si>
  <si>
    <t>0603</t>
  </si>
  <si>
    <t>Мероприятия по экологическому просвещению и воспитанию, формированию экологической культуры</t>
  </si>
  <si>
    <r>
      <rPr>
        <b/>
        <sz val="14"/>
        <color indexed="8"/>
        <rFont val="Calibri"/>
        <family val="2"/>
      </rPr>
      <t>Ресурсное обеспечение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реализации муниципальной программы 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       Мари-Турекском муниципальном районе на 2017-2025 годы"</t>
    </r>
  </si>
  <si>
    <t>Оценка расходов  (тыс. руб.) по годам</t>
  </si>
  <si>
    <t>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Мари-Турекском муниципальном районе на 2017-2025 годы</t>
  </si>
  <si>
    <t>ВСЕГО</t>
  </si>
  <si>
    <t>Бюджет Мари-Турекского муниципального района</t>
  </si>
  <si>
    <t>Федеральный бюджет</t>
  </si>
  <si>
    <t>Республиканский бюджет</t>
  </si>
  <si>
    <t>Бюджет городского и сельских поселений</t>
  </si>
  <si>
    <t>Внебюджетные источники</t>
  </si>
  <si>
    <t xml:space="preserve">   Основное мероприятие </t>
  </si>
  <si>
    <t>032G600000</t>
  </si>
  <si>
    <t xml:space="preserve">             </t>
  </si>
  <si>
    <t xml:space="preserve">Модернизация коммунальной инфраструктуры жилищно-коммунального хозяйства </t>
  </si>
  <si>
    <t>Подпрограмма 2 «Комплексное развитие инженерной инфраструктуры Мари-Турекского муниципального района на 2017-2025 годы»;</t>
  </si>
  <si>
    <t>Подпрограмма 3 «Модернизация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годы»;</t>
  </si>
  <si>
    <t>Подпрограмма 1«Развитие жилищного строительства в Мари-Турекском муниципальном районе  на 2017-2025 годы»;</t>
  </si>
  <si>
    <t>Подпрограмма 4  «Защита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годы»;</t>
  </si>
  <si>
    <t>Подпрограмма 5 «Благоустройство и охрана окружающей среды Мари-Турекского  муниципального района на 2017-2025 годы;</t>
  </si>
  <si>
    <t>2017-2025 гг.</t>
  </si>
  <si>
    <t>Основное мероприятие 1.Разработка документов территориального планирования, иных нормативно правовых актов в области регулирования градостроительной деятельности</t>
  </si>
  <si>
    <t>Основное мероприятие. Обеспечение качественными коммунальными услугами в Мари-Турекскиом муниципальном районе</t>
  </si>
  <si>
    <t>Основное мероприятие. Строительство, ремонт и проектирование автомобильных дорог общего пользования</t>
  </si>
  <si>
    <t>Основное мероприятие. Капитальный ремонт гидротехнических сооружений</t>
  </si>
  <si>
    <t xml:space="preserve">"Градостроительный кодекс Российской Федерации" от 29.12.2004 N 190-ФЗ </t>
  </si>
  <si>
    <t>"Жилищный кодекс Российской Федерации" от 29.12.2004 N 188-ФЗ</t>
  </si>
  <si>
    <t>1. Основные принципы законодательства о градостроительной деятельности
 2. Законодательство о градостроительной деятельности
3. Отношения, регулируемые законодательством о градостроительной деятельности
4.Субъекты градостроительных отношений
5. Общественные обсуждения, публичные слушания по проектам генеральных планов, проектам правил землепользования и застройки, проектам планировки территории, проектам межевания территории, проектам правил благоустройства территорий, проектам решений о предоставлении разрешения на условно разрешенный вид использования земельного участка или объекта капитального строительства, проектам решений о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</si>
  <si>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>1.Основные начала жилищного законодательства
2. Обеспечение условий для осуществления права на жилище                                                                      3.Жилищное законодательство</t>
  </si>
  <si>
    <t xml:space="preserve">Постановления Правительства Республики Марий Эл от 28 декабря 2018 г. № 520 «О государственной программе Республики Марий Эл «Развитие дорожного хозяйства на период до 2025 года»;  ПрограммаРоссийской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2013-2020 годы» </t>
  </si>
  <si>
    <t>1. удовлетворение потребностей в грузовых и пассажирских перевозках по автомобильным дорогам общего пользования республиканского значения Республики Марий Эл, соответствующим нормативным требованиям;
 2. развитие сети автомобильных дорог общего пользования республиканского значения Республики Марий Эл, устранение отсутствия транспортных связей;       3. совершенствование системы управления в области обеспечения безопасности дорожного движения;
4. предупреждение опасного поведения участников дорожного движения и повышение профессиональной надежности водителей транспортных средств;
5. совершенствование информационного, организационного и технического обеспечения контрольно-надзорной деятельности в дорожной отрасли;
6. разработка и применение эффективных схем, методов и средств организации дорожного движения.</t>
  </si>
  <si>
    <t>1.Законодательство в области охраны окружающей среды
2.Основные принципы охраны окружающей среды
3. Объекты охраны окружающей среды
4. Загрязняющие вещества
5. Категории объектов, оказывающих негативное воздействие на окружающую среду</t>
  </si>
  <si>
    <t xml:space="preserve">Основное мероприятие. Реализация мероприятий гражданской обороны, по предупреждению и ликвидации чрезвычайных ситуаций </t>
  </si>
  <si>
    <t xml:space="preserve">Федеральный закон "Об охране окружающей среды" от 10.01.2002 N 7-ФЗ; </t>
  </si>
  <si>
    <t xml:space="preserve">Федеральный закон от 21.12.94 N 68-ФЗ " О ЗАЩИТЕ НАСЕЛЕНИЯ И ТЕРРИТОРИЙ ОТ ЧРЕЗВЫЧАЙНЫХ СИТУАЦИЙ ПРИРОДНОГО И ТЕХНОГЕННОГО ХАРАКТЕРА"; 
ПОСТАНОВЛЕНИЕ ПРАВИТЕЛЬСТВО РОССИЙСКОЙ ФЕДЕРАЦИИ от 15 апреля 2014 года N 300 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объектах"; Федеральный закон "О гражданской обороне" от 12.02.1998 N 28-ФЗ 
</t>
  </si>
  <si>
    <t>1.Задачи в области гражданской обороны
 2.Правовое регулирование в области гражданской обороны
3. Принципы организации и ведения гражданской обороны
4. Координация деятельности органов управления гражданской обороной и сил гражданской обороны;
5. Цели настоящего Федерального закона
6. Единая государственная система предупреждения и ликвидации чрезвычайных ситуаций
7. Функционирование органов управления и сил единой государственной системы предупреждения и ликвидации чрезвычайных ситуаций
8. Определение границ зон чрезвычайных ситуаций и зон экстренного оповещения населения
9. Гласность и информация в области защиты населения и территорий от чрезвычайных ситуаций</t>
  </si>
  <si>
    <t>Проектные и изыскателькие работы, иные работы и услуги в рамках реализации мероприятий по сокращению дол загрязненных сточных вод</t>
  </si>
  <si>
    <t>032G6Д0130</t>
  </si>
  <si>
    <t>План реализации муниципальной программы Мари-Турекского муниципального района</t>
  </si>
  <si>
    <t>2017</t>
  </si>
  <si>
    <t>2025</t>
  </si>
  <si>
    <t>Таблица 7</t>
  </si>
  <si>
    <t>Перечень объектов капитального строительства, проектов муниципально-частного партнерства с участием Мари-Турекского муниципального района, реализуемых в рамках муниципальной программы</t>
  </si>
  <si>
    <t>Наименование и местонахождения объекта,проекта</t>
  </si>
  <si>
    <t>«Устойчивое развитие сельских территорий»</t>
  </si>
  <si>
    <t>Мощность объекта</t>
  </si>
  <si>
    <t>Проект</t>
  </si>
  <si>
    <t>Начало строительства и ввод в эксплуатацию</t>
  </si>
  <si>
    <t>Источник финансирования</t>
  </si>
  <si>
    <t>Объем финансирования</t>
  </si>
  <si>
    <t>всего</t>
  </si>
  <si>
    <t>Строительство автомобильной дороги «Подъезд к д.Ведерники Мари-Турекского района Республики Марий Эл»</t>
  </si>
  <si>
    <t>ФБ</t>
  </si>
  <si>
    <t>РБ</t>
  </si>
  <si>
    <t>МБ</t>
  </si>
  <si>
    <t>ИТОГО</t>
  </si>
  <si>
    <t>Объекты капитального строительства</t>
  </si>
  <si>
    <t>1,358 км</t>
  </si>
  <si>
    <t>22.06.2017-15.09.2017</t>
  </si>
  <si>
    <t xml:space="preserve">Строительство автомобильной дороги Лопово-Люсинер-Пабайнур </t>
  </si>
  <si>
    <t xml:space="preserve">Строительство автомобильной дороги Мари-Билямор-Ашлань-Билямор  </t>
  </si>
  <si>
    <t>2,903 км</t>
  </si>
  <si>
    <t>3,746 км</t>
  </si>
  <si>
    <t xml:space="preserve">Строительство автомобильной дороги  Дружино - Малые Нослы - Исмаил Мари-Турекского района </t>
  </si>
  <si>
    <t>2,43 км</t>
  </si>
  <si>
    <t>01.10.2020 г.</t>
  </si>
  <si>
    <t xml:space="preserve">Сметная стоимость </t>
  </si>
  <si>
    <t xml:space="preserve">Очистные сооружения По Речке Ноля Мари-Турекского района </t>
  </si>
  <si>
    <t>Региональный проект «Оздоровление Волги»</t>
  </si>
  <si>
    <t>12.11.2019 г.-05.11.2020 г.</t>
  </si>
  <si>
    <t>Строительство очистных сооружений в с. Косолапово 
Мари-Турекского района Республики 
Марий Эл</t>
  </si>
  <si>
    <t xml:space="preserve">Национальный проект «Экология», региональный проект «Оздоровление Волги» </t>
  </si>
  <si>
    <t>7000+10000(ПСД)</t>
  </si>
  <si>
    <t>700000+990000 (ПСД)</t>
  </si>
  <si>
    <t>35007+1000 (ПСД)=36007</t>
  </si>
  <si>
    <t xml:space="preserve">Проектные и изыскателькие работы, иные работы и услуги в рамках реализации мероприятий по сокращению дол загрязненных сточных вод.                             Строительство очистных сооружений с. Косолапово Мари-Турекского района Республики Марий Эл       </t>
  </si>
  <si>
    <t>3,5 км</t>
  </si>
  <si>
    <t xml:space="preserve"> Проектирование документации "Строительство автомобильной дороги  Малинкино - Сабактур - Чуриково Мари-Турекского района"</t>
  </si>
  <si>
    <t>032G6Д0131</t>
  </si>
  <si>
    <t xml:space="preserve"> Проектирование документации "Строительство автомобильной дороги  Шихалеево- Большой Карлыган Мари-Турекского района"</t>
  </si>
  <si>
    <t xml:space="preserve"> км</t>
  </si>
  <si>
    <t>600 куб.м      \сут</t>
  </si>
  <si>
    <t>300  куб.м\       сут</t>
  </si>
  <si>
    <t xml:space="preserve">
Перечень  основных мероприятий муниципальной  программы
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</si>
  <si>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</si>
  <si>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</si>
  <si>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бюджета  Мари-Турекского муниципального района</t>
  </si>
  <si>
    <t>на оказание муниципальной  услуги, тыс. рублей</t>
  </si>
  <si>
    <t>Прогноз сводных показателей муниципальных  заданий на оказание муниципальных  услуг муниципальными  учреждениями Мари-Турекского муниципального района по муниципальной программе  Мари-Турекского муниципального района</t>
  </si>
  <si>
    <t xml:space="preserve">Подпрограмма 1  «Развитие жилищного строительства в Мари-Турекском муниципальном районе на 2017-2025 годы» </t>
  </si>
  <si>
    <t>Подпрограмма 2 «Комплексное развитие инженерной и коммунальной инфраструктуры Мари-Турекского муниципального района на 2017-2025 годы»;</t>
  </si>
  <si>
    <t>очередной год  (2021)</t>
  </si>
  <si>
    <t>первый год планового периода (2022)</t>
  </si>
  <si>
    <t>второй год планового периода (2023)</t>
  </si>
  <si>
    <t>Фактические расходы (кассовые расходы источников ресурсного обеспечения)</t>
  </si>
  <si>
    <t>Таблица 11</t>
  </si>
  <si>
    <t xml:space="preserve">Оценка расходов
(в соответствии с государственной программой) 
</t>
  </si>
  <si>
    <t>Создание резерва МТР для предупреждения и ликвидации ЧС</t>
  </si>
  <si>
    <t>Основное мероприятие Восстановление и охрана водных объектов</t>
  </si>
  <si>
    <t>Расходы на восстановление водных объектов, защита от негативного воздействия вод</t>
  </si>
  <si>
    <t>Комплексное развитие инженерной  инфраструктуры Мари-Турекского муниципального района на 2017-2025 годы</t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</si>
  <si>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</si>
  <si>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</si>
  <si>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</si>
  <si>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2978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</si>
  <si>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2979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</si>
  <si>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</si>
  <si>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</si>
  <si>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29940</t>
    </r>
    <r>
      <rPr>
        <b/>
        <sz val="11"/>
        <color indexed="17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</si>
  <si>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2960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</si>
  <si>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29960</t>
    </r>
    <r>
      <rPr>
        <b/>
        <sz val="11"/>
        <color indexed="17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</si>
  <si>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29961</t>
    </r>
    <r>
      <rPr>
        <b/>
        <sz val="11"/>
        <color indexed="17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</si>
  <si>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2993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</si>
  <si>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2995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</si>
  <si>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</si>
  <si>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 xml:space="preserve">1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</si>
  <si>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>2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</si>
  <si>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S115</t>
    </r>
    <r>
      <rPr>
        <b/>
        <sz val="11"/>
        <color indexed="17"/>
        <rFont val="Calibri"/>
        <family val="2"/>
      </rPr>
      <t xml:space="preserve">0                                    0330171150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</si>
  <si>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L018</t>
    </r>
    <r>
      <rPr>
        <b/>
        <sz val="11"/>
        <color indexed="17"/>
        <rFont val="Calibri"/>
        <family val="2"/>
      </rPr>
      <t xml:space="preserve">0 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</si>
  <si>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</si>
  <si>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4904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</si>
  <si>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4905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</si>
  <si>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</si>
  <si>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4912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</si>
  <si>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7002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</si>
  <si>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</si>
  <si>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</si>
  <si>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2947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</si>
  <si>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2966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</si>
  <si>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2985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</si>
  <si>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2988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</si>
  <si>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2986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</si>
  <si>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</si>
  <si>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2912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</si>
  <si>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2946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</si>
  <si>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2985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</si>
  <si>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</si>
  <si>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</si>
  <si>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</si>
  <si>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0129490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</si>
  <si>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</si>
  <si>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2943</t>
    </r>
    <r>
      <rPr>
        <b/>
        <sz val="11"/>
        <color indexed="17"/>
        <rFont val="Calibri"/>
        <family val="2"/>
      </rPr>
      <t>0</t>
    </r>
  </si>
  <si>
    <r>
      <rPr>
        <b/>
        <sz val="11"/>
        <color indexed="8"/>
        <rFont val="Calibri"/>
        <family val="2"/>
      </rP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4905</t>
    </r>
    <r>
      <rPr>
        <b/>
        <sz val="11"/>
        <color indexed="17"/>
        <rFont val="Calibri"/>
        <family val="2"/>
      </rPr>
      <t>0</t>
    </r>
  </si>
  <si>
    <t>Строительство многоквартирных домов в рамках переселения  из аварийного жилого фонда</t>
  </si>
  <si>
    <t>Основное мероприятие "Восстановление и охрана водных объектов"</t>
  </si>
  <si>
    <t>Защита от негативного воздействия</t>
  </si>
  <si>
    <t>904  0603 0350129490</t>
  </si>
  <si>
    <t>Количество отремонтированных  МКД</t>
  </si>
  <si>
    <t>Строительство МКД в рамках переселения из аврийного жилого фонда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</si>
</sst>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.00000"/>
    <numFmt numFmtId="180" formatCode="0.0000"/>
    <numFmt numFmtId="181" formatCode="#,##0.0"/>
    <numFmt numFmtId="182" formatCode="#,##0.000"/>
    <numFmt numFmtId="183" formatCode="0.000000"/>
    <numFmt numFmtId="184" formatCode="0.00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8"/>
      <name val="Times New Roman"/>
      <family val="1"/>
    </font>
    <font>
      <sz val="14"/>
      <color indexed="8"/>
      <name val="Arial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7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Calibri"/>
      <family val="2"/>
    </font>
    <font>
      <sz val="14"/>
      <color rgb="FF000080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1" fontId="61" fillId="0" borderId="1">
      <alignment horizontal="center" vertical="top" shrinkToFit="1"/>
      <protection/>
    </xf>
    <xf numFmtId="0" fontId="62" fillId="0" borderId="1">
      <alignment vertical="top" wrapText="1"/>
      <protection/>
    </xf>
    <xf numFmtId="4" fontId="62" fillId="0" borderId="2">
      <alignment horizontal="right" vertical="top" shrinkToFit="1"/>
      <protection/>
    </xf>
    <xf numFmtId="4" fontId="61" fillId="0" borderId="2">
      <alignment horizontal="right" vertical="top" shrinkToFit="1"/>
      <protection/>
    </xf>
    <xf numFmtId="0" fontId="62" fillId="0" borderId="1">
      <alignment vertical="top" wrapText="1"/>
      <protection/>
    </xf>
    <xf numFmtId="0" fontId="63" fillId="0" borderId="1">
      <alignment vertical="top" wrapText="1"/>
      <protection/>
    </xf>
    <xf numFmtId="4" fontId="62" fillId="19" borderId="2">
      <alignment horizontal="right" vertical="top" shrinkToFit="1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4" fillId="26" borderId="3" applyNumberFormat="0" applyAlignment="0" applyProtection="0"/>
    <xf numFmtId="0" fontId="65" fillId="27" borderId="4" applyNumberFormat="0" applyAlignment="0" applyProtection="0"/>
    <xf numFmtId="0" fontId="66" fillId="27" borderId="3" applyNumberFormat="0" applyAlignment="0" applyProtection="0"/>
    <xf numFmtId="0" fontId="6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8" borderId="9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18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53"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20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82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top" wrapText="1"/>
    </xf>
    <xf numFmtId="0" fontId="82" fillId="0" borderId="0" xfId="0" applyFont="1" applyAlignment="1">
      <alignment vertical="top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0" xfId="0" applyBorder="1" applyAlignment="1">
      <alignment vertical="top"/>
    </xf>
    <xf numFmtId="0" fontId="4" fillId="0" borderId="2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3" fillId="0" borderId="0" xfId="0" applyFont="1" applyAlignment="1">
      <alignment/>
    </xf>
    <xf numFmtId="0" fontId="83" fillId="0" borderId="27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28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6" xfId="0" applyFont="1" applyBorder="1" applyAlignment="1">
      <alignment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3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2" xfId="0" applyFont="1" applyBorder="1" applyAlignment="1">
      <alignment vertical="top" wrapText="1"/>
    </xf>
    <xf numFmtId="0" fontId="4" fillId="0" borderId="28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1" fontId="5" fillId="0" borderId="26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wrapText="1"/>
    </xf>
    <xf numFmtId="2" fontId="5" fillId="0" borderId="26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3" fillId="0" borderId="2" xfId="0" applyFont="1" applyBorder="1" applyAlignment="1">
      <alignment vertical="top"/>
    </xf>
    <xf numFmtId="0" fontId="83" fillId="0" borderId="2" xfId="0" applyFont="1" applyBorder="1" applyAlignment="1">
      <alignment/>
    </xf>
    <xf numFmtId="177" fontId="84" fillId="33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177" fontId="26" fillId="0" borderId="2" xfId="0" applyNumberFormat="1" applyFont="1" applyBorder="1" applyAlignment="1">
      <alignment horizontal="center" vertical="center"/>
    </xf>
    <xf numFmtId="177" fontId="0" fillId="33" borderId="30" xfId="0" applyNumberFormat="1" applyFont="1" applyFill="1" applyBorder="1" applyAlignment="1">
      <alignment horizontal="center" vertical="center"/>
    </xf>
    <xf numFmtId="0" fontId="85" fillId="0" borderId="31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85" fillId="0" borderId="31" xfId="0" applyFont="1" applyBorder="1" applyAlignment="1">
      <alignment vertical="top"/>
    </xf>
    <xf numFmtId="0" fontId="85" fillId="0" borderId="32" xfId="0" applyFont="1" applyBorder="1" applyAlignment="1">
      <alignment vertical="top"/>
    </xf>
    <xf numFmtId="0" fontId="85" fillId="0" borderId="2" xfId="0" applyFont="1" applyBorder="1" applyAlignment="1">
      <alignment vertical="center" wrapText="1"/>
    </xf>
    <xf numFmtId="0" fontId="85" fillId="0" borderId="26" xfId="0" applyFont="1" applyBorder="1" applyAlignment="1">
      <alignment vertical="center" wrapText="1"/>
    </xf>
    <xf numFmtId="0" fontId="85" fillId="0" borderId="2" xfId="0" applyFont="1" applyBorder="1" applyAlignment="1">
      <alignment/>
    </xf>
    <xf numFmtId="0" fontId="85" fillId="0" borderId="2" xfId="0" applyFont="1" applyBorder="1" applyAlignment="1">
      <alignment vertical="top"/>
    </xf>
    <xf numFmtId="177" fontId="85" fillId="0" borderId="2" xfId="0" applyNumberFormat="1" applyFont="1" applyBorder="1" applyAlignment="1">
      <alignment vertical="center" wrapText="1"/>
    </xf>
    <xf numFmtId="177" fontId="85" fillId="0" borderId="26" xfId="0" applyNumberFormat="1" applyFont="1" applyBorder="1" applyAlignment="1">
      <alignment vertical="center" wrapText="1"/>
    </xf>
    <xf numFmtId="177" fontId="85" fillId="0" borderId="2" xfId="0" applyNumberFormat="1" applyFont="1" applyBorder="1" applyAlignment="1">
      <alignment/>
    </xf>
    <xf numFmtId="177" fontId="80" fillId="0" borderId="2" xfId="0" applyNumberFormat="1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6" fillId="33" borderId="2" xfId="0" applyFont="1" applyFill="1" applyBorder="1" applyAlignment="1">
      <alignment vertical="top" wrapText="1"/>
    </xf>
    <xf numFmtId="49" fontId="0" fillId="33" borderId="30" xfId="0" applyNumberFormat="1" applyFill="1" applyBorder="1" applyAlignment="1">
      <alignment horizontal="center" vertical="center"/>
    </xf>
    <xf numFmtId="49" fontId="0" fillId="33" borderId="2" xfId="0" applyNumberFormat="1" applyFill="1" applyBorder="1" applyAlignment="1">
      <alignment horizontal="center" vertical="center"/>
    </xf>
    <xf numFmtId="177" fontId="87" fillId="33" borderId="2" xfId="0" applyNumberFormat="1" applyFont="1" applyFill="1" applyBorder="1" applyAlignment="1">
      <alignment horizontal="center" vertical="center"/>
    </xf>
    <xf numFmtId="177" fontId="82" fillId="33" borderId="2" xfId="0" applyNumberFormat="1" applyFont="1" applyFill="1" applyBorder="1" applyAlignment="1">
      <alignment horizontal="center" vertical="center"/>
    </xf>
    <xf numFmtId="177" fontId="52" fillId="33" borderId="2" xfId="0" applyNumberFormat="1" applyFont="1" applyFill="1" applyBorder="1" applyAlignment="1">
      <alignment horizontal="center" vertical="center"/>
    </xf>
    <xf numFmtId="177" fontId="53" fillId="33" borderId="30" xfId="0" applyNumberFormat="1" applyFont="1" applyFill="1" applyBorder="1" applyAlignment="1">
      <alignment horizontal="center" vertical="center"/>
    </xf>
    <xf numFmtId="177" fontId="87" fillId="33" borderId="30" xfId="0" applyNumberFormat="1" applyFont="1" applyFill="1" applyBorder="1" applyAlignment="1">
      <alignment horizontal="center" vertical="center"/>
    </xf>
    <xf numFmtId="177" fontId="82" fillId="33" borderId="30" xfId="0" applyNumberFormat="1" applyFont="1" applyFill="1" applyBorder="1" applyAlignment="1">
      <alignment horizontal="center" vertical="center"/>
    </xf>
    <xf numFmtId="0" fontId="87" fillId="33" borderId="2" xfId="0" applyFont="1" applyFill="1" applyBorder="1" applyAlignment="1">
      <alignment horizontal="center" vertical="center"/>
    </xf>
    <xf numFmtId="0" fontId="82" fillId="33" borderId="2" xfId="0" applyFont="1" applyFill="1" applyBorder="1" applyAlignment="1">
      <alignment horizontal="center" vertical="center"/>
    </xf>
    <xf numFmtId="179" fontId="0" fillId="33" borderId="3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23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8" fillId="0" borderId="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center" vertical="top"/>
    </xf>
    <xf numFmtId="0" fontId="83" fillId="0" borderId="2" xfId="0" applyFont="1" applyBorder="1" applyAlignment="1">
      <alignment vertical="top" wrapText="1"/>
    </xf>
    <xf numFmtId="0" fontId="0" fillId="33" borderId="0" xfId="0" applyFill="1" applyAlignment="1">
      <alignment/>
    </xf>
    <xf numFmtId="0" fontId="71" fillId="33" borderId="2" xfId="0" applyFont="1" applyFill="1" applyBorder="1" applyAlignment="1">
      <alignment horizontal="center" vertical="center"/>
    </xf>
    <xf numFmtId="0" fontId="0" fillId="33" borderId="2" xfId="0" applyFill="1" applyBorder="1" applyAlignment="1">
      <alignment horizontal="center"/>
    </xf>
    <xf numFmtId="177" fontId="0" fillId="33" borderId="2" xfId="0" applyNumberFormat="1" applyFont="1" applyFill="1" applyBorder="1" applyAlignment="1">
      <alignment horizontal="center" vertical="center"/>
    </xf>
    <xf numFmtId="177" fontId="0" fillId="33" borderId="31" xfId="0" applyNumberFormat="1" applyFont="1" applyFill="1" applyBorder="1" applyAlignment="1">
      <alignment horizontal="center" vertical="center"/>
    </xf>
    <xf numFmtId="0" fontId="75" fillId="33" borderId="1" xfId="38" applyNumberFormat="1" applyFont="1" applyFill="1" applyProtection="1">
      <alignment vertical="top" wrapText="1"/>
      <protection/>
    </xf>
    <xf numFmtId="0" fontId="88" fillId="0" borderId="2" xfId="0" applyFont="1" applyBorder="1" applyAlignment="1">
      <alignment/>
    </xf>
    <xf numFmtId="0" fontId="88" fillId="0" borderId="0" xfId="0" applyFont="1" applyAlignment="1">
      <alignment/>
    </xf>
    <xf numFmtId="0" fontId="88" fillId="0" borderId="2" xfId="0" applyFont="1" applyBorder="1" applyAlignment="1">
      <alignment vertical="center" wrapText="1"/>
    </xf>
    <xf numFmtId="176" fontId="90" fillId="33" borderId="38" xfId="61" applyNumberFormat="1" applyFont="1" applyFill="1" applyBorder="1" applyAlignment="1">
      <alignment horizontal="center"/>
      <protection/>
    </xf>
    <xf numFmtId="1" fontId="90" fillId="33" borderId="38" xfId="61" applyNumberFormat="1" applyFont="1" applyFill="1" applyBorder="1" applyAlignment="1">
      <alignment horizontal="center"/>
      <protection/>
    </xf>
    <xf numFmtId="1" fontId="90" fillId="33" borderId="39" xfId="61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justify" vertical="center"/>
    </xf>
    <xf numFmtId="1" fontId="91" fillId="33" borderId="40" xfId="61" applyNumberFormat="1" applyFont="1" applyFill="1" applyBorder="1" applyAlignment="1">
      <alignment horizontal="center"/>
      <protection/>
    </xf>
    <xf numFmtId="0" fontId="88" fillId="0" borderId="32" xfId="0" applyFont="1" applyBorder="1" applyAlignment="1">
      <alignment/>
    </xf>
    <xf numFmtId="1" fontId="90" fillId="33" borderId="41" xfId="61" applyNumberFormat="1" applyFont="1" applyFill="1" applyBorder="1" applyAlignment="1">
      <alignment horizontal="center"/>
      <protection/>
    </xf>
    <xf numFmtId="1" fontId="90" fillId="33" borderId="42" xfId="61" applyNumberFormat="1" applyFont="1" applyFill="1" applyBorder="1" applyAlignment="1">
      <alignment horizontal="center"/>
      <protection/>
    </xf>
    <xf numFmtId="2" fontId="84" fillId="33" borderId="2" xfId="0" applyNumberFormat="1" applyFont="1" applyFill="1" applyBorder="1" applyAlignment="1">
      <alignment horizontal="center" vertical="center"/>
    </xf>
    <xf numFmtId="176" fontId="85" fillId="0" borderId="26" xfId="0" applyNumberFormat="1" applyFont="1" applyBorder="1" applyAlignment="1">
      <alignment vertical="center" wrapText="1"/>
    </xf>
    <xf numFmtId="179" fontId="83" fillId="0" borderId="0" xfId="0" applyNumberFormat="1" applyFont="1" applyAlignment="1">
      <alignment vertical="top"/>
    </xf>
    <xf numFmtId="0" fontId="88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1" fontId="90" fillId="33" borderId="43" xfId="61" applyNumberFormat="1" applyFont="1" applyFill="1" applyBorder="1" applyAlignment="1">
      <alignment horizontal="center"/>
      <protection/>
    </xf>
    <xf numFmtId="1" fontId="90" fillId="33" borderId="40" xfId="61" applyNumberFormat="1" applyFont="1" applyFill="1" applyBorder="1" applyAlignment="1">
      <alignment horizontal="center" vertical="center"/>
      <protection/>
    </xf>
    <xf numFmtId="1" fontId="90" fillId="33" borderId="41" xfId="61" applyNumberFormat="1" applyFont="1" applyFill="1" applyBorder="1" applyAlignment="1">
      <alignment horizontal="center" vertical="center"/>
      <protection/>
    </xf>
    <xf numFmtId="177" fontId="90" fillId="33" borderId="38" xfId="61" applyNumberFormat="1" applyFont="1" applyFill="1" applyBorder="1" applyAlignment="1">
      <alignment horizontal="center" vertical="center"/>
      <protection/>
    </xf>
    <xf numFmtId="176" fontId="90" fillId="33" borderId="38" xfId="61" applyNumberFormat="1" applyFont="1" applyFill="1" applyBorder="1" applyAlignment="1">
      <alignment horizontal="center" vertical="center"/>
      <protection/>
    </xf>
    <xf numFmtId="177" fontId="90" fillId="33" borderId="39" xfId="61" applyNumberFormat="1" applyFont="1" applyFill="1" applyBorder="1" applyAlignment="1">
      <alignment horizontal="center" vertical="center"/>
      <protection/>
    </xf>
    <xf numFmtId="176" fontId="90" fillId="33" borderId="39" xfId="61" applyNumberFormat="1" applyFont="1" applyFill="1" applyBorder="1" applyAlignment="1">
      <alignment horizontal="center" vertical="center"/>
      <protection/>
    </xf>
    <xf numFmtId="177" fontId="90" fillId="33" borderId="40" xfId="61" applyNumberFormat="1" applyFont="1" applyFill="1" applyBorder="1" applyAlignment="1">
      <alignment horizontal="center" vertical="center"/>
      <protection/>
    </xf>
    <xf numFmtId="176" fontId="90" fillId="33" borderId="40" xfId="61" applyNumberFormat="1" applyFont="1" applyFill="1" applyBorder="1" applyAlignment="1">
      <alignment horizontal="center" vertical="center"/>
      <protection/>
    </xf>
    <xf numFmtId="1" fontId="90" fillId="33" borderId="38" xfId="61" applyNumberFormat="1" applyFont="1" applyFill="1" applyBorder="1" applyAlignment="1">
      <alignment horizontal="center" vertical="center"/>
      <protection/>
    </xf>
    <xf numFmtId="1" fontId="90" fillId="33" borderId="39" xfId="61" applyNumberFormat="1" applyFont="1" applyFill="1" applyBorder="1" applyAlignment="1">
      <alignment horizontal="center" vertical="center"/>
      <protection/>
    </xf>
    <xf numFmtId="1" fontId="90" fillId="33" borderId="2" xfId="61" applyNumberFormat="1" applyFont="1" applyFill="1" applyBorder="1" applyAlignment="1">
      <alignment horizontal="center" vertical="center"/>
      <protection/>
    </xf>
    <xf numFmtId="1" fontId="88" fillId="0" borderId="2" xfId="0" applyNumberFormat="1" applyFont="1" applyBorder="1" applyAlignment="1">
      <alignment horizontal="center" vertical="center"/>
    </xf>
    <xf numFmtId="4" fontId="61" fillId="34" borderId="29" xfId="36" applyFont="1" applyFill="1" applyBorder="1" applyAlignment="1" applyProtection="1">
      <alignment horizontal="center" vertical="center" shrinkToFit="1"/>
      <protection/>
    </xf>
    <xf numFmtId="0" fontId="88" fillId="0" borderId="2" xfId="0" applyFont="1" applyBorder="1" applyAlignment="1">
      <alignment horizontal="center"/>
    </xf>
    <xf numFmtId="1" fontId="88" fillId="0" borderId="2" xfId="0" applyNumberFormat="1" applyFont="1" applyBorder="1" applyAlignment="1">
      <alignment horizontal="center"/>
    </xf>
    <xf numFmtId="4" fontId="61" fillId="34" borderId="29" xfId="36" applyFont="1" applyFill="1" applyBorder="1" applyAlignment="1" applyProtection="1">
      <alignment horizontal="center" vertical="top" shrinkToFit="1"/>
      <protection/>
    </xf>
    <xf numFmtId="1" fontId="91" fillId="33" borderId="2" xfId="61" applyNumberFormat="1" applyFont="1" applyFill="1" applyBorder="1" applyAlignment="1">
      <alignment horizontal="center"/>
      <protection/>
    </xf>
    <xf numFmtId="4" fontId="61" fillId="34" borderId="2" xfId="36" applyFont="1" applyFill="1" applyBorder="1" applyAlignment="1" applyProtection="1">
      <alignment horizontal="center" vertical="top" shrinkToFit="1"/>
      <protection/>
    </xf>
    <xf numFmtId="4" fontId="61" fillId="34" borderId="2" xfId="39" applyFont="1" applyFill="1" applyAlignment="1" applyProtection="1">
      <alignment horizontal="center" vertical="top" shrinkToFit="1"/>
      <protection/>
    </xf>
    <xf numFmtId="1" fontId="90" fillId="33" borderId="2" xfId="61" applyNumberFormat="1" applyFont="1" applyFill="1" applyBorder="1" applyAlignment="1">
      <alignment horizontal="center"/>
      <protection/>
    </xf>
    <xf numFmtId="1" fontId="88" fillId="0" borderId="2" xfId="0" applyNumberFormat="1" applyFont="1" applyBorder="1" applyAlignment="1">
      <alignment horizontal="center" wrapText="1"/>
    </xf>
    <xf numFmtId="2" fontId="88" fillId="0" borderId="32" xfId="0" applyNumberFormat="1" applyFont="1" applyBorder="1" applyAlignment="1">
      <alignment horizontal="center"/>
    </xf>
    <xf numFmtId="1" fontId="88" fillId="0" borderId="32" xfId="0" applyNumberFormat="1" applyFont="1" applyBorder="1" applyAlignment="1">
      <alignment horizontal="center"/>
    </xf>
    <xf numFmtId="0" fontId="88" fillId="0" borderId="32" xfId="0" applyFont="1" applyBorder="1" applyAlignment="1">
      <alignment horizontal="center"/>
    </xf>
    <xf numFmtId="4" fontId="61" fillId="0" borderId="2" xfId="36" applyFont="1" applyAlignment="1" applyProtection="1">
      <alignment horizontal="center" vertical="top" shrinkToFit="1"/>
      <protection/>
    </xf>
    <xf numFmtId="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83" fillId="0" borderId="2" xfId="0" applyFont="1" applyBorder="1" applyAlignment="1">
      <alignment horizontal="center"/>
    </xf>
    <xf numFmtId="4" fontId="92" fillId="0" borderId="2" xfId="35" applyFont="1" applyBorder="1" applyAlignment="1" applyProtection="1">
      <alignment horizontal="center" vertical="top" shrinkToFit="1"/>
      <protection/>
    </xf>
    <xf numFmtId="4" fontId="62" fillId="0" borderId="2" xfId="35" applyBorder="1" applyAlignment="1" applyProtection="1">
      <alignment horizontal="center" vertical="top" shrinkToFit="1"/>
      <protection/>
    </xf>
    <xf numFmtId="3" fontId="88" fillId="0" borderId="2" xfId="0" applyNumberFormat="1" applyFont="1" applyBorder="1" applyAlignment="1">
      <alignment horizontal="center"/>
    </xf>
    <xf numFmtId="4" fontId="61" fillId="34" borderId="29" xfId="39" applyFont="1" applyFill="1" applyBorder="1" applyAlignment="1" applyProtection="1">
      <alignment horizontal="center" vertical="center" shrinkToFit="1"/>
      <protection/>
    </xf>
    <xf numFmtId="183" fontId="0" fillId="33" borderId="2" xfId="0" applyNumberFormat="1" applyFill="1" applyBorder="1" applyAlignment="1">
      <alignment horizontal="center" vertical="center"/>
    </xf>
    <xf numFmtId="2" fontId="0" fillId="33" borderId="2" xfId="0" applyNumberFormat="1" applyFill="1" applyBorder="1" applyAlignment="1">
      <alignment horizontal="center" vertical="center"/>
    </xf>
    <xf numFmtId="2" fontId="61" fillId="34" borderId="29" xfId="36" applyNumberFormat="1" applyFont="1" applyFill="1" applyBorder="1" applyAlignment="1" applyProtection="1">
      <alignment horizontal="center" vertical="center" shrinkToFit="1"/>
      <protection/>
    </xf>
    <xf numFmtId="176" fontId="61" fillId="35" borderId="29" xfId="36" applyNumberFormat="1" applyFont="1" applyFill="1" applyBorder="1" applyAlignment="1" applyProtection="1">
      <alignment horizontal="center" vertical="center" shrinkToFit="1"/>
      <protection/>
    </xf>
    <xf numFmtId="4" fontId="75" fillId="36" borderId="1" xfId="60" applyNumberFormat="1" applyFill="1" applyBorder="1" applyAlignment="1">
      <alignment horizontal="left" vertical="center" wrapText="1"/>
      <protection/>
    </xf>
    <xf numFmtId="4" fontId="61" fillId="35" borderId="29" xfId="39" applyFont="1" applyFill="1" applyBorder="1" applyAlignment="1" applyProtection="1">
      <alignment horizontal="center" vertical="center" shrinkToFit="1"/>
      <protection/>
    </xf>
    <xf numFmtId="0" fontId="89" fillId="0" borderId="0" xfId="0" applyFont="1" applyAlignment="1">
      <alignment horizontal="right"/>
    </xf>
    <xf numFmtId="0" fontId="89" fillId="0" borderId="0" xfId="0" applyFont="1" applyAlignment="1">
      <alignment horizontal="justify"/>
    </xf>
    <xf numFmtId="0" fontId="0" fillId="0" borderId="0" xfId="0" applyAlignment="1">
      <alignment wrapText="1"/>
    </xf>
    <xf numFmtId="0" fontId="83" fillId="0" borderId="2" xfId="0" applyFont="1" applyBorder="1" applyAlignment="1">
      <alignment horizontal="center" wrapText="1"/>
    </xf>
    <xf numFmtId="0" fontId="83" fillId="0" borderId="2" xfId="0" applyFont="1" applyBorder="1" applyAlignment="1">
      <alignment horizontal="justify" vertical="top" wrapText="1"/>
    </xf>
    <xf numFmtId="0" fontId="93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wrapText="1"/>
    </xf>
    <xf numFmtId="177" fontId="94" fillId="33" borderId="2" xfId="0" applyNumberFormat="1" applyFont="1" applyFill="1" applyBorder="1" applyAlignment="1">
      <alignment horizontal="center" vertical="center"/>
    </xf>
    <xf numFmtId="177" fontId="83" fillId="33" borderId="2" xfId="0" applyNumberFormat="1" applyFont="1" applyFill="1" applyBorder="1" applyAlignment="1">
      <alignment horizontal="center" vertical="center"/>
    </xf>
    <xf numFmtId="177" fontId="19" fillId="33" borderId="2" xfId="0" applyNumberFormat="1" applyFont="1" applyFill="1" applyBorder="1" applyAlignment="1">
      <alignment horizontal="center" vertical="center"/>
    </xf>
    <xf numFmtId="177" fontId="11" fillId="33" borderId="30" xfId="0" applyNumberFormat="1" applyFont="1" applyFill="1" applyBorder="1" applyAlignment="1">
      <alignment horizontal="center" vertical="center"/>
    </xf>
    <xf numFmtId="177" fontId="94" fillId="33" borderId="30" xfId="0" applyNumberFormat="1" applyFont="1" applyFill="1" applyBorder="1" applyAlignment="1">
      <alignment horizontal="center" vertical="center"/>
    </xf>
    <xf numFmtId="177" fontId="83" fillId="33" borderId="30" xfId="0" applyNumberFormat="1" applyFont="1" applyFill="1" applyBorder="1" applyAlignment="1">
      <alignment horizontal="center" vertical="center"/>
    </xf>
    <xf numFmtId="0" fontId="94" fillId="33" borderId="2" xfId="0" applyFont="1" applyFill="1" applyBorder="1" applyAlignment="1">
      <alignment horizontal="center" vertical="center"/>
    </xf>
    <xf numFmtId="0" fontId="83" fillId="33" borderId="2" xfId="0" applyFont="1" applyFill="1" applyBorder="1" applyAlignment="1">
      <alignment horizontal="center" vertical="center"/>
    </xf>
    <xf numFmtId="0" fontId="95" fillId="0" borderId="2" xfId="0" applyFont="1" applyBorder="1" applyAlignment="1">
      <alignment/>
    </xf>
    <xf numFmtId="0" fontId="0" fillId="0" borderId="2" xfId="0" applyBorder="1" applyAlignment="1">
      <alignment/>
    </xf>
    <xf numFmtId="0" fontId="89" fillId="0" borderId="2" xfId="0" applyFont="1" applyBorder="1" applyAlignment="1">
      <alignment horizontal="justify"/>
    </xf>
    <xf numFmtId="0" fontId="0" fillId="0" borderId="2" xfId="0" applyBorder="1" applyAlignment="1">
      <alignment/>
    </xf>
    <xf numFmtId="0" fontId="83" fillId="0" borderId="2" xfId="0" applyFont="1" applyBorder="1" applyAlignment="1">
      <alignment horizontal="center" vertical="top" wrapText="1"/>
    </xf>
    <xf numFmtId="0" fontId="83" fillId="33" borderId="2" xfId="0" applyNumberFormat="1" applyFont="1" applyFill="1" applyBorder="1" applyAlignment="1">
      <alignment horizontal="center" vertical="center"/>
    </xf>
    <xf numFmtId="0" fontId="83" fillId="33" borderId="2" xfId="0" applyFont="1" applyFill="1" applyBorder="1" applyAlignment="1">
      <alignment/>
    </xf>
    <xf numFmtId="177" fontId="83" fillId="33" borderId="2" xfId="0" applyNumberFormat="1" applyFont="1" applyFill="1" applyBorder="1" applyAlignment="1">
      <alignment/>
    </xf>
    <xf numFmtId="0" fontId="9" fillId="33" borderId="2" xfId="0" applyFont="1" applyFill="1" applyBorder="1" applyAlignment="1">
      <alignment vertical="center" wrapText="1"/>
    </xf>
    <xf numFmtId="0" fontId="5" fillId="33" borderId="2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" xfId="0" applyFont="1" applyFill="1" applyBorder="1" applyAlignment="1">
      <alignment horizontal="center" vertical="top" wrapText="1"/>
    </xf>
    <xf numFmtId="0" fontId="5" fillId="33" borderId="2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 horizontal="justify" vertical="top" wrapText="1"/>
    </xf>
    <xf numFmtId="177" fontId="85" fillId="33" borderId="2" xfId="0" applyNumberFormat="1" applyFont="1" applyFill="1" applyBorder="1" applyAlignment="1">
      <alignment vertical="center" wrapText="1"/>
    </xf>
    <xf numFmtId="177" fontId="85" fillId="33" borderId="26" xfId="0" applyNumberFormat="1" applyFont="1" applyFill="1" applyBorder="1" applyAlignment="1">
      <alignment vertical="center" wrapText="1"/>
    </xf>
    <xf numFmtId="176" fontId="85" fillId="33" borderId="26" xfId="0" applyNumberFormat="1" applyFont="1" applyFill="1" applyBorder="1" applyAlignment="1">
      <alignment vertical="center" wrapText="1"/>
    </xf>
    <xf numFmtId="177" fontId="85" fillId="33" borderId="2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27" fillId="37" borderId="44" xfId="0" applyFont="1" applyFill="1" applyBorder="1" applyAlignment="1">
      <alignment vertical="top" wrapText="1"/>
    </xf>
    <xf numFmtId="49" fontId="23" fillId="37" borderId="44" xfId="0" applyNumberFormat="1" applyFont="1" applyFill="1" applyBorder="1" applyAlignment="1">
      <alignment horizontal="center" vertical="center"/>
    </xf>
    <xf numFmtId="177" fontId="24" fillId="37" borderId="44" xfId="0" applyNumberFormat="1" applyFont="1" applyFill="1" applyBorder="1" applyAlignment="1">
      <alignment horizontal="center" vertical="center"/>
    </xf>
    <xf numFmtId="177" fontId="24" fillId="0" borderId="44" xfId="0" applyNumberFormat="1" applyFont="1" applyFill="1" applyBorder="1" applyAlignment="1">
      <alignment horizontal="center" vertical="center"/>
    </xf>
    <xf numFmtId="0" fontId="24" fillId="38" borderId="44" xfId="0" applyNumberFormat="1" applyFont="1" applyFill="1" applyBorder="1" applyAlignment="1">
      <alignment horizontal="center" vertical="center"/>
    </xf>
    <xf numFmtId="0" fontId="24" fillId="37" borderId="44" xfId="0" applyNumberFormat="1" applyFont="1" applyFill="1" applyBorder="1" applyAlignment="1">
      <alignment horizontal="center" vertical="center"/>
    </xf>
    <xf numFmtId="0" fontId="27" fillId="39" borderId="44" xfId="0" applyFont="1" applyFill="1" applyBorder="1" applyAlignment="1">
      <alignment vertical="top" wrapText="1"/>
    </xf>
    <xf numFmtId="0" fontId="28" fillId="39" borderId="44" xfId="0" applyFont="1" applyFill="1" applyBorder="1" applyAlignment="1">
      <alignment vertical="top" wrapText="1"/>
    </xf>
    <xf numFmtId="49" fontId="23" fillId="39" borderId="44" xfId="0" applyNumberFormat="1" applyFont="1" applyFill="1" applyBorder="1" applyAlignment="1">
      <alignment horizontal="center" vertical="center"/>
    </xf>
    <xf numFmtId="177" fontId="24" fillId="39" borderId="44" xfId="0" applyNumberFormat="1" applyFont="1" applyFill="1" applyBorder="1" applyAlignment="1">
      <alignment horizontal="center" vertical="center"/>
    </xf>
    <xf numFmtId="0" fontId="24" fillId="39" borderId="44" xfId="0" applyNumberFormat="1" applyFont="1" applyFill="1" applyBorder="1" applyAlignment="1">
      <alignment horizontal="center" vertical="center"/>
    </xf>
    <xf numFmtId="0" fontId="25" fillId="0" borderId="44" xfId="0" applyFont="1" applyBorder="1" applyAlignment="1">
      <alignment vertical="top" wrapText="1"/>
    </xf>
    <xf numFmtId="0" fontId="29" fillId="0" borderId="44" xfId="0" applyFont="1" applyBorder="1" applyAlignment="1">
      <alignment vertical="top" wrapText="1"/>
    </xf>
    <xf numFmtId="49" fontId="0" fillId="0" borderId="44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177" fontId="24" fillId="0" borderId="4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30" fillId="38" borderId="45" xfId="0" applyFont="1" applyFill="1" applyBorder="1" applyAlignment="1">
      <alignment vertical="top" wrapText="1"/>
    </xf>
    <xf numFmtId="0" fontId="27" fillId="0" borderId="46" xfId="0" applyFont="1" applyBorder="1" applyAlignment="1">
      <alignment vertical="top" wrapText="1"/>
    </xf>
    <xf numFmtId="177" fontId="23" fillId="0" borderId="44" xfId="0" applyNumberFormat="1" applyFont="1" applyBorder="1" applyAlignment="1">
      <alignment horizontal="center" vertical="center"/>
    </xf>
    <xf numFmtId="177" fontId="23" fillId="0" borderId="44" xfId="0" applyNumberFormat="1" applyFont="1" applyFill="1" applyBorder="1" applyAlignment="1">
      <alignment horizontal="center" vertical="center"/>
    </xf>
    <xf numFmtId="0" fontId="23" fillId="38" borderId="44" xfId="0" applyNumberFormat="1" applyFont="1" applyFill="1" applyBorder="1" applyAlignment="1">
      <alignment horizontal="center" vertical="center"/>
    </xf>
    <xf numFmtId="0" fontId="23" fillId="0" borderId="44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0" fontId="0" fillId="38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top" wrapText="1"/>
    </xf>
    <xf numFmtId="0" fontId="25" fillId="0" borderId="45" xfId="0" applyFont="1" applyBorder="1" applyAlignment="1">
      <alignment vertical="top" wrapText="1"/>
    </xf>
    <xf numFmtId="0" fontId="27" fillId="0" borderId="44" xfId="0" applyFont="1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/>
    </xf>
    <xf numFmtId="0" fontId="27" fillId="0" borderId="44" xfId="0" applyFont="1" applyBorder="1" applyAlignment="1">
      <alignment vertical="top" wrapText="1"/>
    </xf>
    <xf numFmtId="0" fontId="30" fillId="0" borderId="45" xfId="0" applyFont="1" applyBorder="1" applyAlignment="1">
      <alignment vertical="top" wrapText="1"/>
    </xf>
    <xf numFmtId="49" fontId="0" fillId="39" borderId="44" xfId="0" applyNumberFormat="1" applyFont="1" applyFill="1" applyBorder="1" applyAlignment="1">
      <alignment horizontal="center" vertical="center"/>
    </xf>
    <xf numFmtId="177" fontId="26" fillId="39" borderId="44" xfId="0" applyNumberFormat="1" applyFont="1" applyFill="1" applyBorder="1" applyAlignment="1">
      <alignment horizontal="center" vertical="center"/>
    </xf>
    <xf numFmtId="177" fontId="26" fillId="0" borderId="44" xfId="0" applyNumberFormat="1" applyFont="1" applyFill="1" applyBorder="1" applyAlignment="1">
      <alignment horizontal="center" vertical="center"/>
    </xf>
    <xf numFmtId="0" fontId="26" fillId="38" borderId="44" xfId="0" applyNumberFormat="1" applyFont="1" applyFill="1" applyBorder="1" applyAlignment="1">
      <alignment horizontal="center" vertical="center"/>
    </xf>
    <xf numFmtId="0" fontId="26" fillId="39" borderId="44" xfId="0" applyNumberFormat="1" applyFont="1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177" fontId="26" fillId="0" borderId="44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vertical="top" wrapText="1"/>
    </xf>
    <xf numFmtId="0" fontId="21" fillId="0" borderId="44" xfId="37" applyNumberFormat="1" applyFont="1" applyBorder="1" applyProtection="1">
      <alignment vertical="top" wrapText="1"/>
      <protection/>
    </xf>
    <xf numFmtId="177" fontId="0" fillId="0" borderId="46" xfId="0" applyNumberFormat="1" applyFont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0" fontId="0" fillId="38" borderId="46" xfId="0" applyNumberFormat="1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21" fillId="0" borderId="44" xfId="34" applyNumberFormat="1" applyFont="1" applyBorder="1" applyProtection="1">
      <alignment vertical="top" wrapText="1"/>
      <protection/>
    </xf>
    <xf numFmtId="0" fontId="27" fillId="38" borderId="44" xfId="0" applyFont="1" applyFill="1" applyBorder="1" applyAlignment="1">
      <alignment vertical="top" wrapText="1"/>
    </xf>
    <xf numFmtId="0" fontId="22" fillId="38" borderId="44" xfId="38" applyNumberFormat="1" applyFont="1" applyFill="1" applyBorder="1" applyProtection="1">
      <alignment vertical="top" wrapText="1"/>
      <protection/>
    </xf>
    <xf numFmtId="0" fontId="29" fillId="38" borderId="46" xfId="0" applyFont="1" applyFill="1" applyBorder="1" applyAlignment="1">
      <alignment horizontal="center" vertical="top" wrapText="1"/>
    </xf>
    <xf numFmtId="49" fontId="0" fillId="38" borderId="46" xfId="0" applyNumberFormat="1" applyFont="1" applyFill="1" applyBorder="1" applyAlignment="1">
      <alignment horizontal="center" vertical="center"/>
    </xf>
    <xf numFmtId="1" fontId="20" fillId="38" borderId="44" xfId="33" applyNumberFormat="1" applyFont="1" applyFill="1" applyBorder="1" applyAlignment="1" applyProtection="1">
      <alignment horizontal="center" vertical="center" shrinkToFit="1"/>
      <protection/>
    </xf>
    <xf numFmtId="177" fontId="0" fillId="38" borderId="46" xfId="0" applyNumberFormat="1" applyFon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0" fontId="0" fillId="38" borderId="0" xfId="0" applyNumberFormat="1" applyFill="1" applyAlignment="1">
      <alignment vertical="top"/>
    </xf>
    <xf numFmtId="0" fontId="29" fillId="38" borderId="44" xfId="0" applyFont="1" applyFill="1" applyBorder="1" applyAlignment="1">
      <alignment vertical="top" wrapText="1"/>
    </xf>
    <xf numFmtId="49" fontId="0" fillId="38" borderId="44" xfId="0" applyNumberFormat="1" applyFill="1" applyBorder="1" applyAlignment="1">
      <alignment horizontal="center" vertical="center"/>
    </xf>
    <xf numFmtId="49" fontId="23" fillId="38" borderId="44" xfId="0" applyNumberFormat="1" applyFont="1" applyFill="1" applyBorder="1" applyAlignment="1">
      <alignment horizontal="center" vertical="center"/>
    </xf>
    <xf numFmtId="177" fontId="16" fillId="38" borderId="44" xfId="0" applyNumberFormat="1" applyFont="1" applyFill="1" applyBorder="1" applyAlignment="1">
      <alignment horizontal="center" vertical="center"/>
    </xf>
    <xf numFmtId="177" fontId="16" fillId="0" borderId="44" xfId="0" applyNumberFormat="1" applyFont="1" applyFill="1" applyBorder="1" applyAlignment="1">
      <alignment horizontal="center" vertical="center"/>
    </xf>
    <xf numFmtId="0" fontId="16" fillId="38" borderId="44" xfId="0" applyNumberFormat="1" applyFont="1" applyFill="1" applyBorder="1" applyAlignment="1">
      <alignment horizontal="center" vertical="center"/>
    </xf>
    <xf numFmtId="0" fontId="22" fillId="38" borderId="44" xfId="38" applyNumberFormat="1" applyFont="1" applyFill="1" applyBorder="1" applyAlignment="1" applyProtection="1">
      <alignment vertical="top" wrapText="1"/>
      <protection/>
    </xf>
    <xf numFmtId="0" fontId="31" fillId="38" borderId="44" xfId="38" applyNumberFormat="1" applyFont="1" applyFill="1" applyBorder="1" applyAlignment="1" applyProtection="1">
      <alignment horizontal="left" vertical="top" wrapText="1"/>
      <protection/>
    </xf>
    <xf numFmtId="49" fontId="0" fillId="39" borderId="46" xfId="0" applyNumberFormat="1" applyFont="1" applyFill="1" applyBorder="1" applyAlignment="1">
      <alignment horizontal="center" vertical="center"/>
    </xf>
    <xf numFmtId="177" fontId="24" fillId="39" borderId="46" xfId="0" applyNumberFormat="1" applyFont="1" applyFill="1" applyBorder="1" applyAlignment="1">
      <alignment horizontal="center" vertical="center"/>
    </xf>
    <xf numFmtId="177" fontId="24" fillId="0" borderId="46" xfId="0" applyNumberFormat="1" applyFont="1" applyFill="1" applyBorder="1" applyAlignment="1">
      <alignment horizontal="center" vertical="center"/>
    </xf>
    <xf numFmtId="0" fontId="24" fillId="38" borderId="46" xfId="0" applyNumberFormat="1" applyFont="1" applyFill="1" applyBorder="1" applyAlignment="1">
      <alignment horizontal="center" vertical="center"/>
    </xf>
    <xf numFmtId="0" fontId="24" fillId="39" borderId="46" xfId="0" applyNumberFormat="1" applyFont="1" applyFill="1" applyBorder="1" applyAlignment="1">
      <alignment horizontal="center" vertical="center"/>
    </xf>
    <xf numFmtId="0" fontId="29" fillId="39" borderId="44" xfId="0" applyFont="1" applyFill="1" applyBorder="1" applyAlignment="1">
      <alignment vertical="top" wrapText="1"/>
    </xf>
    <xf numFmtId="49" fontId="23" fillId="0" borderId="45" xfId="0" applyNumberFormat="1" applyFont="1" applyBorder="1" applyAlignment="1">
      <alignment horizontal="center" vertical="center"/>
    </xf>
    <xf numFmtId="177" fontId="24" fillId="0" borderId="46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vertical="top" wrapText="1"/>
    </xf>
    <xf numFmtId="0" fontId="0" fillId="0" borderId="44" xfId="0" applyBorder="1" applyAlignment="1">
      <alignment horizontal="center" vertical="center"/>
    </xf>
    <xf numFmtId="0" fontId="25" fillId="0" borderId="44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left" vertical="top" wrapText="1"/>
    </xf>
    <xf numFmtId="0" fontId="0" fillId="0" borderId="44" xfId="0" applyBorder="1" applyAlignment="1">
      <alignment/>
    </xf>
    <xf numFmtId="0" fontId="30" fillId="0" borderId="44" xfId="0" applyNumberFormat="1" applyFont="1" applyBorder="1" applyAlignment="1">
      <alignment vertical="top" wrapText="1"/>
    </xf>
    <xf numFmtId="177" fontId="0" fillId="0" borderId="44" xfId="0" applyNumberFormat="1" applyFill="1" applyBorder="1" applyAlignment="1">
      <alignment horizontal="center" vertical="center"/>
    </xf>
    <xf numFmtId="0" fontId="0" fillId="38" borderId="44" xfId="0" applyNumberFormat="1" applyFill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38" borderId="44" xfId="0" applyFill="1" applyBorder="1" applyAlignment="1">
      <alignment/>
    </xf>
    <xf numFmtId="0" fontId="0" fillId="38" borderId="44" xfId="0" applyFill="1" applyBorder="1" applyAlignment="1">
      <alignment horizontal="center" vertical="center"/>
    </xf>
    <xf numFmtId="0" fontId="22" fillId="0" borderId="44" xfId="38" applyNumberFormat="1" applyFont="1" applyBorder="1" applyProtection="1">
      <alignment vertical="top" wrapText="1"/>
      <protection/>
    </xf>
    <xf numFmtId="49" fontId="2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4" xfId="0" applyFont="1" applyBorder="1" applyAlignment="1">
      <alignment wrapText="1"/>
    </xf>
    <xf numFmtId="0" fontId="24" fillId="0" borderId="44" xfId="0" applyFont="1" applyBorder="1" applyAlignment="1">
      <alignment horizontal="center" vertical="center"/>
    </xf>
    <xf numFmtId="0" fontId="25" fillId="38" borderId="47" xfId="0" applyFont="1" applyFill="1" applyBorder="1" applyAlignment="1">
      <alignment horizontal="center" vertical="top" wrapText="1"/>
    </xf>
    <xf numFmtId="49" fontId="23" fillId="38" borderId="45" xfId="0" applyNumberFormat="1" applyFont="1" applyFill="1" applyBorder="1" applyAlignment="1">
      <alignment horizontal="center" vertical="center"/>
    </xf>
    <xf numFmtId="0" fontId="28" fillId="39" borderId="44" xfId="0" applyNumberFormat="1" applyFont="1" applyFill="1" applyBorder="1" applyAlignment="1">
      <alignment vertical="top" wrapText="1"/>
    </xf>
    <xf numFmtId="0" fontId="24" fillId="39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top" wrapText="1"/>
    </xf>
    <xf numFmtId="0" fontId="14" fillId="0" borderId="45" xfId="0" applyFont="1" applyFill="1" applyBorder="1" applyAlignment="1">
      <alignment wrapText="1"/>
    </xf>
    <xf numFmtId="0" fontId="25" fillId="38" borderId="44" xfId="0" applyFont="1" applyFill="1" applyBorder="1" applyAlignment="1">
      <alignment vertical="top" wrapText="1"/>
    </xf>
    <xf numFmtId="177" fontId="0" fillId="0" borderId="2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2" fillId="0" borderId="0" xfId="0" applyFont="1" applyAlignment="1">
      <alignment horizontal="center" vertical="top" wrapText="1"/>
    </xf>
    <xf numFmtId="0" fontId="71" fillId="0" borderId="32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wrapText="1"/>
    </xf>
    <xf numFmtId="0" fontId="71" fillId="0" borderId="30" xfId="0" applyFont="1" applyBorder="1" applyAlignment="1">
      <alignment horizont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2" xfId="0" applyFont="1" applyBorder="1" applyAlignment="1">
      <alignment horizontal="center"/>
    </xf>
    <xf numFmtId="0" fontId="86" fillId="33" borderId="32" xfId="0" applyFont="1" applyFill="1" applyBorder="1" applyAlignment="1">
      <alignment horizontal="center" vertical="top" wrapText="1"/>
    </xf>
    <xf numFmtId="0" fontId="86" fillId="33" borderId="31" xfId="0" applyFont="1" applyFill="1" applyBorder="1" applyAlignment="1">
      <alignment horizontal="center" vertical="top" wrapText="1"/>
    </xf>
    <xf numFmtId="0" fontId="86" fillId="33" borderId="30" xfId="0" applyFont="1" applyFill="1" applyBorder="1" applyAlignment="1">
      <alignment horizontal="center" vertical="top" wrapText="1"/>
    </xf>
    <xf numFmtId="0" fontId="96" fillId="33" borderId="32" xfId="0" applyFont="1" applyFill="1" applyBorder="1" applyAlignment="1">
      <alignment horizontal="center" vertical="top" wrapText="1"/>
    </xf>
    <xf numFmtId="0" fontId="96" fillId="33" borderId="31" xfId="0" applyFont="1" applyFill="1" applyBorder="1" applyAlignment="1">
      <alignment horizontal="center" vertical="top" wrapText="1"/>
    </xf>
    <xf numFmtId="0" fontId="96" fillId="33" borderId="30" xfId="0" applyFont="1" applyFill="1" applyBorder="1" applyAlignment="1">
      <alignment horizontal="center" vertical="top" wrapText="1"/>
    </xf>
    <xf numFmtId="0" fontId="96" fillId="33" borderId="32" xfId="0" applyNumberFormat="1" applyFont="1" applyFill="1" applyBorder="1" applyAlignment="1">
      <alignment horizontal="center" vertical="top" wrapText="1"/>
    </xf>
    <xf numFmtId="0" fontId="96" fillId="33" borderId="31" xfId="0" applyNumberFormat="1" applyFont="1" applyFill="1" applyBorder="1" applyAlignment="1">
      <alignment horizontal="center" vertical="top" wrapText="1"/>
    </xf>
    <xf numFmtId="0" fontId="96" fillId="33" borderId="30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7" fillId="0" borderId="0" xfId="0" applyFont="1" applyAlignment="1">
      <alignment horizontal="right"/>
    </xf>
    <xf numFmtId="0" fontId="95" fillId="0" borderId="0" xfId="0" applyFont="1" applyAlignment="1">
      <alignment horizontal="center" wrapText="1"/>
    </xf>
    <xf numFmtId="0" fontId="95" fillId="0" borderId="2" xfId="0" applyFont="1" applyBorder="1" applyAlignment="1">
      <alignment horizontal="center"/>
    </xf>
    <xf numFmtId="0" fontId="83" fillId="0" borderId="2" xfId="0" applyFont="1" applyBorder="1" applyAlignment="1">
      <alignment horizontal="center" wrapText="1"/>
    </xf>
    <xf numFmtId="0" fontId="98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83" fillId="0" borderId="59" xfId="0" applyFont="1" applyBorder="1" applyAlignment="1">
      <alignment horizontal="center" wrapText="1"/>
    </xf>
    <xf numFmtId="0" fontId="83" fillId="0" borderId="6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88" fillId="0" borderId="2" xfId="0" applyFont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/>
    </xf>
    <xf numFmtId="14" fontId="88" fillId="0" borderId="2" xfId="0" applyNumberFormat="1" applyFont="1" applyBorder="1" applyAlignment="1">
      <alignment horizontal="center" vertical="center" wrapText="1"/>
    </xf>
    <xf numFmtId="182" fontId="88" fillId="0" borderId="2" xfId="0" applyNumberFormat="1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14" fontId="88" fillId="0" borderId="32" xfId="0" applyNumberFormat="1" applyFont="1" applyBorder="1" applyAlignment="1">
      <alignment horizontal="center" vertical="center" wrapText="1"/>
    </xf>
    <xf numFmtId="182" fontId="88" fillId="0" borderId="32" xfId="0" applyNumberFormat="1" applyFont="1" applyBorder="1" applyAlignment="1">
      <alignment horizontal="center" vertical="center" wrapText="1"/>
    </xf>
    <xf numFmtId="182" fontId="88" fillId="0" borderId="31" xfId="0" applyNumberFormat="1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/>
    </xf>
    <xf numFmtId="182" fontId="99" fillId="0" borderId="2" xfId="0" applyNumberFormat="1" applyFont="1" applyBorder="1" applyAlignment="1">
      <alignment horizontal="center" vertical="center"/>
    </xf>
    <xf numFmtId="0" fontId="88" fillId="0" borderId="28" xfId="0" applyFont="1" applyBorder="1" applyAlignment="1">
      <alignment horizontal="center"/>
    </xf>
    <xf numFmtId="0" fontId="88" fillId="0" borderId="26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8" fillId="0" borderId="28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3" fontId="88" fillId="0" borderId="2" xfId="0" applyNumberFormat="1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3" xfId="34"/>
    <cellStyle name="xl36" xfId="35"/>
    <cellStyle name="xl40" xfId="36"/>
    <cellStyle name="xl60" xfId="37"/>
    <cellStyle name="xl61" xfId="38"/>
    <cellStyle name="xl64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Раздел 5.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="70" zoomScaleNormal="70" zoomScalePageLayoutView="0" workbookViewId="0" topLeftCell="A28">
      <selection activeCell="X38" sqref="X38"/>
    </sheetView>
  </sheetViews>
  <sheetFormatPr defaultColWidth="9.140625" defaultRowHeight="15"/>
  <cols>
    <col min="2" max="2" width="50.00390625" style="0" customWidth="1"/>
    <col min="3" max="3" width="15.421875" style="0" customWidth="1"/>
    <col min="4" max="4" width="10.7109375" style="0" customWidth="1"/>
    <col min="5" max="5" width="3.421875" style="0" hidden="1" customWidth="1"/>
    <col min="6" max="6" width="9.7109375" style="0" customWidth="1"/>
    <col min="7" max="7" width="10.28125" style="0" customWidth="1"/>
    <col min="8" max="8" width="10.140625" style="0" customWidth="1"/>
    <col min="9" max="9" width="9.140625" style="0" hidden="1" customWidth="1"/>
    <col min="10" max="10" width="10.140625" style="0" customWidth="1"/>
  </cols>
  <sheetData>
    <row r="1" spans="1:11" ht="18.75">
      <c r="A1" s="13"/>
      <c r="K1" s="42" t="s">
        <v>127</v>
      </c>
    </row>
    <row r="2" spans="1:12" ht="18.75" customHeight="1">
      <c r="A2" s="415" t="s">
        <v>42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ht="5.2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ht="18.75">
      <c r="A4" s="9"/>
    </row>
    <row r="5" spans="1:14" ht="93" customHeight="1">
      <c r="A5" s="393" t="s">
        <v>130</v>
      </c>
      <c r="B5" s="386" t="s">
        <v>43</v>
      </c>
      <c r="C5" s="393" t="s">
        <v>163</v>
      </c>
      <c r="D5" s="381" t="s">
        <v>44</v>
      </c>
      <c r="E5" s="382"/>
      <c r="F5" s="382"/>
      <c r="G5" s="382"/>
      <c r="H5" s="382"/>
      <c r="I5" s="382"/>
      <c r="J5" s="382"/>
      <c r="K5" s="382"/>
      <c r="L5" s="382"/>
      <c r="M5" s="382"/>
      <c r="N5" s="383"/>
    </row>
    <row r="6" spans="1:14" ht="18.75">
      <c r="A6" s="394"/>
      <c r="B6" s="395"/>
      <c r="C6" s="394"/>
      <c r="D6" s="382">
        <v>2017</v>
      </c>
      <c r="E6" s="383"/>
      <c r="F6" s="48">
        <v>2018</v>
      </c>
      <c r="G6" s="85">
        <v>2019</v>
      </c>
      <c r="H6" s="91">
        <v>2020</v>
      </c>
      <c r="I6" s="381">
        <v>2021</v>
      </c>
      <c r="J6" s="383"/>
      <c r="K6" s="48">
        <v>2022</v>
      </c>
      <c r="L6" s="85">
        <v>2023</v>
      </c>
      <c r="M6" s="85">
        <v>2024</v>
      </c>
      <c r="N6" s="85">
        <v>2025</v>
      </c>
    </row>
    <row r="7" spans="1:14" ht="18.75">
      <c r="A7" s="85">
        <v>1</v>
      </c>
      <c r="B7" s="90">
        <v>2</v>
      </c>
      <c r="C7" s="85">
        <v>3</v>
      </c>
      <c r="D7" s="382">
        <v>4</v>
      </c>
      <c r="E7" s="383"/>
      <c r="F7" s="48">
        <v>5</v>
      </c>
      <c r="G7" s="85">
        <v>6</v>
      </c>
      <c r="H7" s="91">
        <v>7</v>
      </c>
      <c r="I7" s="381">
        <v>8</v>
      </c>
      <c r="J7" s="383"/>
      <c r="K7" s="48">
        <v>9</v>
      </c>
      <c r="L7" s="85">
        <v>10</v>
      </c>
      <c r="M7" s="85">
        <v>11</v>
      </c>
      <c r="N7" s="85">
        <v>12</v>
      </c>
    </row>
    <row r="8" spans="1:14" ht="60.75" customHeight="1">
      <c r="A8" s="384" t="s">
        <v>155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3"/>
    </row>
    <row r="9" spans="1:14" ht="21.75" customHeight="1">
      <c r="A9" s="385" t="s">
        <v>148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7"/>
    </row>
    <row r="10" spans="1:14" ht="24.75" customHeight="1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90"/>
    </row>
    <row r="11" spans="1:14" ht="27.75" customHeight="1">
      <c r="A11" s="86" t="s">
        <v>20</v>
      </c>
      <c r="B11" s="22" t="s">
        <v>45</v>
      </c>
      <c r="C11" s="95"/>
      <c r="D11" s="21"/>
      <c r="E11" s="399"/>
      <c r="F11" s="399"/>
      <c r="G11" s="21"/>
      <c r="H11" s="400"/>
      <c r="I11" s="401"/>
      <c r="J11" s="100"/>
      <c r="K11" s="95"/>
      <c r="L11" s="100"/>
      <c r="M11" s="136"/>
      <c r="N11" s="136"/>
    </row>
    <row r="12" spans="1:14" ht="27" customHeight="1">
      <c r="A12" s="85">
        <v>1</v>
      </c>
      <c r="B12" s="33" t="s">
        <v>55</v>
      </c>
      <c r="C12" s="85" t="s">
        <v>59</v>
      </c>
      <c r="D12" s="101">
        <v>1878</v>
      </c>
      <c r="E12" s="416">
        <v>1400</v>
      </c>
      <c r="F12" s="416"/>
      <c r="G12" s="137">
        <v>1950</v>
      </c>
      <c r="H12" s="384">
        <v>2000</v>
      </c>
      <c r="I12" s="417"/>
      <c r="J12" s="101">
        <v>2000</v>
      </c>
      <c r="K12" s="101">
        <v>2000</v>
      </c>
      <c r="L12" s="138">
        <v>2000</v>
      </c>
      <c r="M12" s="138">
        <v>2000</v>
      </c>
      <c r="N12" s="138">
        <v>2000</v>
      </c>
    </row>
    <row r="13" spans="1:14" ht="37.5">
      <c r="A13" s="87">
        <v>2</v>
      </c>
      <c r="B13" s="34" t="s">
        <v>57</v>
      </c>
      <c r="C13" s="87" t="s">
        <v>58</v>
      </c>
      <c r="D13" s="93">
        <v>0</v>
      </c>
      <c r="E13" s="85"/>
      <c r="F13" s="85">
        <v>0</v>
      </c>
      <c r="G13" s="93">
        <v>0</v>
      </c>
      <c r="H13" s="94">
        <v>0</v>
      </c>
      <c r="I13" s="96"/>
      <c r="J13" s="85">
        <v>0</v>
      </c>
      <c r="K13" s="87">
        <v>0</v>
      </c>
      <c r="L13" s="96">
        <v>0</v>
      </c>
      <c r="M13" s="96">
        <v>300</v>
      </c>
      <c r="N13" s="96">
        <v>55</v>
      </c>
    </row>
    <row r="14" spans="1:14" ht="43.5" customHeight="1">
      <c r="A14" s="85">
        <v>3</v>
      </c>
      <c r="B14" s="33" t="s">
        <v>63</v>
      </c>
      <c r="C14" s="85" t="s">
        <v>60</v>
      </c>
      <c r="D14" s="90">
        <v>1</v>
      </c>
      <c r="E14" s="85"/>
      <c r="F14" s="85">
        <v>2</v>
      </c>
      <c r="G14" s="90">
        <v>4</v>
      </c>
      <c r="H14" s="48">
        <v>3</v>
      </c>
      <c r="I14" s="91"/>
      <c r="J14" s="85">
        <v>3</v>
      </c>
      <c r="K14" s="85">
        <v>3</v>
      </c>
      <c r="L14" s="91">
        <v>3</v>
      </c>
      <c r="M14" s="91">
        <v>3</v>
      </c>
      <c r="N14" s="91">
        <v>3</v>
      </c>
    </row>
    <row r="15" spans="1:14" ht="60" customHeight="1">
      <c r="A15" s="87">
        <v>4</v>
      </c>
      <c r="B15" s="109" t="s">
        <v>121</v>
      </c>
      <c r="C15" s="85" t="s">
        <v>103</v>
      </c>
      <c r="D15" s="90">
        <v>1</v>
      </c>
      <c r="E15" s="85"/>
      <c r="F15" s="85">
        <v>1</v>
      </c>
      <c r="G15" s="90">
        <v>1</v>
      </c>
      <c r="H15" s="48">
        <v>2</v>
      </c>
      <c r="I15" s="91"/>
      <c r="J15" s="85">
        <v>3</v>
      </c>
      <c r="K15" s="85">
        <v>3</v>
      </c>
      <c r="L15" s="91">
        <v>3</v>
      </c>
      <c r="M15" s="91">
        <v>4</v>
      </c>
      <c r="N15" s="91">
        <v>4</v>
      </c>
    </row>
    <row r="16" spans="1:14" ht="21.75" customHeight="1">
      <c r="A16" s="391" t="s">
        <v>154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7"/>
    </row>
    <row r="17" spans="1:14" ht="22.5" customHeight="1">
      <c r="A17" s="392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90"/>
    </row>
    <row r="18" spans="1:14" ht="18.75">
      <c r="A18" s="48" t="s">
        <v>20</v>
      </c>
      <c r="B18" s="85" t="s">
        <v>45</v>
      </c>
      <c r="C18" s="97"/>
      <c r="D18" s="100"/>
      <c r="E18" s="408"/>
      <c r="F18" s="403"/>
      <c r="G18" s="99"/>
      <c r="H18" s="100"/>
      <c r="I18" s="402"/>
      <c r="J18" s="403"/>
      <c r="K18" s="99"/>
      <c r="L18" s="98"/>
      <c r="M18" s="136"/>
      <c r="N18" s="136"/>
    </row>
    <row r="19" spans="1:14" ht="75.75" customHeight="1">
      <c r="A19" s="48">
        <v>1</v>
      </c>
      <c r="B19" s="110" t="s">
        <v>104</v>
      </c>
      <c r="C19" s="90" t="s">
        <v>61</v>
      </c>
      <c r="D19" s="85">
        <v>0</v>
      </c>
      <c r="E19" s="90"/>
      <c r="F19" s="90">
        <v>0</v>
      </c>
      <c r="G19" s="85">
        <v>0</v>
      </c>
      <c r="H19" s="85">
        <v>2</v>
      </c>
      <c r="I19" s="90"/>
      <c r="J19" s="85">
        <v>3</v>
      </c>
      <c r="K19" s="46">
        <v>5</v>
      </c>
      <c r="L19" s="86">
        <v>5</v>
      </c>
      <c r="M19" s="86">
        <v>5</v>
      </c>
      <c r="N19" s="86">
        <v>5</v>
      </c>
    </row>
    <row r="20" spans="1:14" ht="76.5" customHeight="1">
      <c r="A20" s="48">
        <v>2</v>
      </c>
      <c r="B20" s="107" t="s">
        <v>67</v>
      </c>
      <c r="C20" s="90" t="s">
        <v>66</v>
      </c>
      <c r="D20" s="85">
        <v>0</v>
      </c>
      <c r="E20" s="90"/>
      <c r="F20" s="90">
        <v>0</v>
      </c>
      <c r="G20" s="85">
        <v>0</v>
      </c>
      <c r="H20" s="85">
        <v>5</v>
      </c>
      <c r="I20" s="90"/>
      <c r="J20" s="85">
        <v>5</v>
      </c>
      <c r="K20" s="90">
        <v>10</v>
      </c>
      <c r="L20" s="85">
        <v>10</v>
      </c>
      <c r="M20" s="85">
        <v>10</v>
      </c>
      <c r="N20" s="85">
        <v>10</v>
      </c>
    </row>
    <row r="21" spans="1:14" ht="75.75" customHeight="1">
      <c r="A21" s="48">
        <v>3</v>
      </c>
      <c r="B21" s="111" t="s">
        <v>68</v>
      </c>
      <c r="C21" s="90" t="s">
        <v>66</v>
      </c>
      <c r="D21" s="85">
        <v>0</v>
      </c>
      <c r="E21" s="382">
        <v>0</v>
      </c>
      <c r="F21" s="383"/>
      <c r="G21" s="48">
        <v>0</v>
      </c>
      <c r="H21" s="85">
        <v>5</v>
      </c>
      <c r="I21" s="382">
        <v>10</v>
      </c>
      <c r="J21" s="383"/>
      <c r="K21" s="48">
        <v>15</v>
      </c>
      <c r="L21" s="85">
        <v>10</v>
      </c>
      <c r="M21" s="85">
        <v>10</v>
      </c>
      <c r="N21" s="85">
        <v>10</v>
      </c>
    </row>
    <row r="22" spans="1:14" ht="40.5" customHeight="1">
      <c r="A22" s="385" t="s">
        <v>153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7"/>
    </row>
    <row r="23" spans="1:14" ht="15" customHeight="1">
      <c r="A23" s="388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90"/>
    </row>
    <row r="24" spans="1:14" ht="18.75">
      <c r="A24" s="45" t="s">
        <v>20</v>
      </c>
      <c r="B24" s="86" t="s">
        <v>45</v>
      </c>
      <c r="C24" s="21"/>
      <c r="D24" s="95"/>
      <c r="E24" s="410"/>
      <c r="F24" s="410"/>
      <c r="G24" s="95"/>
      <c r="H24" s="100"/>
      <c r="I24" s="399"/>
      <c r="J24" s="399"/>
      <c r="K24" s="95"/>
      <c r="L24" s="18"/>
      <c r="M24" s="136"/>
      <c r="N24" s="136"/>
    </row>
    <row r="25" spans="1:14" ht="65.25" customHeight="1">
      <c r="A25" s="48">
        <v>1</v>
      </c>
      <c r="B25" s="112" t="s">
        <v>125</v>
      </c>
      <c r="C25" s="113" t="s">
        <v>126</v>
      </c>
      <c r="D25" s="85">
        <v>4.4</v>
      </c>
      <c r="E25" s="382">
        <v>5</v>
      </c>
      <c r="F25" s="382"/>
      <c r="G25" s="85">
        <v>4</v>
      </c>
      <c r="H25" s="85">
        <v>5</v>
      </c>
      <c r="I25" s="411">
        <v>5</v>
      </c>
      <c r="J25" s="411"/>
      <c r="K25" s="85">
        <v>6</v>
      </c>
      <c r="L25" s="91">
        <v>10</v>
      </c>
      <c r="M25" s="91">
        <v>10</v>
      </c>
      <c r="N25" s="91">
        <v>10</v>
      </c>
    </row>
    <row r="26" spans="1:14" ht="43.5" customHeight="1">
      <c r="A26" s="102">
        <v>2</v>
      </c>
      <c r="B26" s="108" t="s">
        <v>69</v>
      </c>
      <c r="C26" s="35" t="s">
        <v>60</v>
      </c>
      <c r="D26" s="86">
        <v>25</v>
      </c>
      <c r="E26" s="386">
        <v>22</v>
      </c>
      <c r="F26" s="386"/>
      <c r="G26" s="86">
        <v>20</v>
      </c>
      <c r="H26" s="85">
        <v>17</v>
      </c>
      <c r="I26" s="411">
        <v>15</v>
      </c>
      <c r="J26" s="411"/>
      <c r="K26" s="46">
        <v>10</v>
      </c>
      <c r="L26" s="86">
        <v>10</v>
      </c>
      <c r="M26" s="86">
        <v>10</v>
      </c>
      <c r="N26" s="86">
        <v>10</v>
      </c>
    </row>
    <row r="27" spans="1:14" ht="75" customHeight="1">
      <c r="A27" s="384" t="s">
        <v>152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3"/>
    </row>
    <row r="28" spans="1:14" ht="18.75">
      <c r="A28" s="405" t="s">
        <v>25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7"/>
      <c r="M28" s="136"/>
      <c r="N28" s="136"/>
    </row>
    <row r="29" spans="1:14" ht="18.75">
      <c r="A29" s="45" t="s">
        <v>20</v>
      </c>
      <c r="B29" s="86" t="s">
        <v>45</v>
      </c>
      <c r="C29" s="95"/>
      <c r="D29" s="95"/>
      <c r="E29" s="410"/>
      <c r="F29" s="410"/>
      <c r="G29" s="95"/>
      <c r="H29" s="98"/>
      <c r="I29" s="402"/>
      <c r="J29" s="403"/>
      <c r="K29" s="21"/>
      <c r="L29" s="95"/>
      <c r="M29" s="136"/>
      <c r="N29" s="136"/>
    </row>
    <row r="30" spans="1:14" ht="18.75">
      <c r="A30" s="48">
        <v>1</v>
      </c>
      <c r="B30" s="118" t="s">
        <v>72</v>
      </c>
      <c r="C30" s="105" t="s">
        <v>73</v>
      </c>
      <c r="D30" s="73">
        <v>2</v>
      </c>
      <c r="E30" s="143">
        <v>0</v>
      </c>
      <c r="F30" s="82">
        <v>1</v>
      </c>
      <c r="G30" s="73">
        <v>0</v>
      </c>
      <c r="H30" s="133">
        <v>0</v>
      </c>
      <c r="I30" s="143">
        <v>0</v>
      </c>
      <c r="J30" s="133">
        <v>0</v>
      </c>
      <c r="K30" s="133">
        <v>0</v>
      </c>
      <c r="L30" s="106">
        <v>0</v>
      </c>
      <c r="M30" s="133">
        <v>0</v>
      </c>
      <c r="N30" s="133">
        <v>0</v>
      </c>
    </row>
    <row r="31" spans="1:14" ht="31.5">
      <c r="A31" s="48">
        <v>2</v>
      </c>
      <c r="B31" s="118" t="s">
        <v>74</v>
      </c>
      <c r="C31" s="105" t="s">
        <v>75</v>
      </c>
      <c r="D31" s="114">
        <v>0</v>
      </c>
      <c r="E31" s="116">
        <v>0</v>
      </c>
      <c r="F31" s="114">
        <v>0</v>
      </c>
      <c r="G31" s="114">
        <v>1</v>
      </c>
      <c r="H31" s="117">
        <v>1</v>
      </c>
      <c r="I31" s="115">
        <v>0</v>
      </c>
      <c r="J31" s="116">
        <v>1</v>
      </c>
      <c r="K31" s="114">
        <v>1</v>
      </c>
      <c r="L31" s="114">
        <v>1</v>
      </c>
      <c r="M31" s="114">
        <v>1</v>
      </c>
      <c r="N31" s="114">
        <v>1</v>
      </c>
    </row>
    <row r="32" spans="1:14" ht="22.5" customHeight="1">
      <c r="A32" s="404">
        <v>3</v>
      </c>
      <c r="B32" s="412" t="s">
        <v>79</v>
      </c>
      <c r="C32" s="421" t="s">
        <v>75</v>
      </c>
      <c r="D32" s="418">
        <v>0</v>
      </c>
      <c r="E32" s="409">
        <v>6</v>
      </c>
      <c r="F32" s="418">
        <v>6</v>
      </c>
      <c r="G32" s="418">
        <v>6</v>
      </c>
      <c r="H32" s="420">
        <v>6</v>
      </c>
      <c r="I32" s="409">
        <v>12</v>
      </c>
      <c r="J32" s="418">
        <v>6</v>
      </c>
      <c r="K32" s="398">
        <v>6</v>
      </c>
      <c r="L32" s="398">
        <v>6</v>
      </c>
      <c r="M32" s="398">
        <v>6</v>
      </c>
      <c r="N32" s="398">
        <v>6</v>
      </c>
    </row>
    <row r="33" spans="1:14" ht="19.5" customHeight="1">
      <c r="A33" s="404"/>
      <c r="B33" s="413"/>
      <c r="C33" s="422"/>
      <c r="D33" s="398"/>
      <c r="E33" s="409"/>
      <c r="F33" s="398"/>
      <c r="G33" s="398"/>
      <c r="H33" s="420"/>
      <c r="I33" s="409"/>
      <c r="J33" s="398"/>
      <c r="K33" s="398"/>
      <c r="L33" s="398"/>
      <c r="M33" s="398"/>
      <c r="N33" s="398"/>
    </row>
    <row r="34" spans="1:14" ht="19.5" customHeight="1">
      <c r="A34" s="404"/>
      <c r="B34" s="414"/>
      <c r="C34" s="423"/>
      <c r="D34" s="419"/>
      <c r="E34" s="409"/>
      <c r="F34" s="419"/>
      <c r="G34" s="419"/>
      <c r="H34" s="420"/>
      <c r="I34" s="409"/>
      <c r="J34" s="419"/>
      <c r="K34" s="398"/>
      <c r="L34" s="398"/>
      <c r="M34" s="398"/>
      <c r="N34" s="398"/>
    </row>
    <row r="35" spans="1:14" ht="129" customHeight="1">
      <c r="A35" s="48">
        <v>4</v>
      </c>
      <c r="B35" s="118" t="s">
        <v>76</v>
      </c>
      <c r="C35" s="105" t="s">
        <v>73</v>
      </c>
      <c r="D35" s="114">
        <v>1</v>
      </c>
      <c r="E35" s="115">
        <v>0</v>
      </c>
      <c r="F35" s="116">
        <v>5</v>
      </c>
      <c r="G35" s="114">
        <v>1</v>
      </c>
      <c r="H35" s="117">
        <v>30</v>
      </c>
      <c r="I35" s="116">
        <v>2</v>
      </c>
      <c r="J35" s="114">
        <v>20</v>
      </c>
      <c r="K35" s="114">
        <v>20</v>
      </c>
      <c r="L35" s="85">
        <v>20</v>
      </c>
      <c r="M35" s="85">
        <v>20</v>
      </c>
      <c r="N35" s="85">
        <v>20</v>
      </c>
    </row>
    <row r="36" spans="1:14" ht="70.5" customHeight="1">
      <c r="A36" s="48">
        <v>6</v>
      </c>
      <c r="B36" s="118" t="s">
        <v>77</v>
      </c>
      <c r="C36" s="105" t="s">
        <v>78</v>
      </c>
      <c r="D36" s="55">
        <v>4</v>
      </c>
      <c r="E36" s="139"/>
      <c r="F36" s="55">
        <v>4</v>
      </c>
      <c r="G36" s="55">
        <v>4</v>
      </c>
      <c r="H36" s="55">
        <v>5</v>
      </c>
      <c r="I36" s="58"/>
      <c r="J36" s="55">
        <v>6</v>
      </c>
      <c r="K36" s="55">
        <v>6</v>
      </c>
      <c r="L36" s="55">
        <v>7</v>
      </c>
      <c r="M36" s="55">
        <v>8</v>
      </c>
      <c r="N36" s="55">
        <v>8</v>
      </c>
    </row>
    <row r="37" spans="1:14" ht="15" customHeight="1">
      <c r="A37" s="385" t="s">
        <v>151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7"/>
    </row>
    <row r="38" spans="1:14" ht="15" customHeight="1">
      <c r="A38" s="396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7"/>
    </row>
    <row r="39" spans="1:14" ht="15" customHeight="1">
      <c r="A39" s="388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90"/>
    </row>
    <row r="40" spans="1:14" ht="18.75">
      <c r="A40" s="45" t="s">
        <v>20</v>
      </c>
      <c r="B40" s="86" t="s">
        <v>45</v>
      </c>
      <c r="C40" s="21"/>
      <c r="D40" s="95"/>
      <c r="E40" s="410"/>
      <c r="F40" s="410"/>
      <c r="G40" s="95"/>
      <c r="H40" s="6"/>
      <c r="I40" s="47"/>
      <c r="J40" s="103"/>
      <c r="K40" s="36"/>
      <c r="L40" s="95"/>
      <c r="M40" s="136"/>
      <c r="N40" s="136"/>
    </row>
    <row r="41" spans="1:14" ht="56.25">
      <c r="A41" s="48">
        <v>1</v>
      </c>
      <c r="B41" s="100" t="s">
        <v>62</v>
      </c>
      <c r="C41" s="90" t="s">
        <v>66</v>
      </c>
      <c r="D41" s="85">
        <v>20</v>
      </c>
      <c r="E41" s="91"/>
      <c r="F41" s="48">
        <v>30</v>
      </c>
      <c r="G41" s="85">
        <v>35</v>
      </c>
      <c r="H41" s="91">
        <v>60</v>
      </c>
      <c r="I41" s="48"/>
      <c r="J41" s="85">
        <v>70</v>
      </c>
      <c r="K41" s="90">
        <v>100</v>
      </c>
      <c r="L41" s="85">
        <v>100</v>
      </c>
      <c r="M41" s="85">
        <v>100</v>
      </c>
      <c r="N41" s="85">
        <v>100</v>
      </c>
    </row>
    <row r="42" spans="1:14" ht="37.5">
      <c r="A42" s="45">
        <v>2</v>
      </c>
      <c r="B42" s="104" t="s">
        <v>64</v>
      </c>
      <c r="C42" s="22" t="s">
        <v>65</v>
      </c>
      <c r="D42" s="92">
        <v>1</v>
      </c>
      <c r="E42" s="23"/>
      <c r="F42" s="24">
        <v>1</v>
      </c>
      <c r="G42" s="92">
        <v>0</v>
      </c>
      <c r="H42" s="23">
        <v>3</v>
      </c>
      <c r="I42" s="24"/>
      <c r="J42" s="92">
        <v>2</v>
      </c>
      <c r="K42" s="22">
        <v>2</v>
      </c>
      <c r="L42" s="92">
        <v>1</v>
      </c>
      <c r="M42" s="92">
        <v>1</v>
      </c>
      <c r="N42" s="92">
        <v>1</v>
      </c>
    </row>
    <row r="43" spans="1:14" ht="63" customHeight="1">
      <c r="A43" s="48">
        <v>3</v>
      </c>
      <c r="B43" s="106" t="s">
        <v>70</v>
      </c>
      <c r="C43" s="90" t="s">
        <v>66</v>
      </c>
      <c r="D43" s="85">
        <v>100</v>
      </c>
      <c r="E43" s="91"/>
      <c r="F43" s="48">
        <v>100</v>
      </c>
      <c r="G43" s="85">
        <v>100</v>
      </c>
      <c r="H43" s="91">
        <v>100</v>
      </c>
      <c r="I43" s="48"/>
      <c r="J43" s="85">
        <v>100</v>
      </c>
      <c r="K43" s="90">
        <v>100</v>
      </c>
      <c r="L43" s="85">
        <v>100</v>
      </c>
      <c r="M43" s="85">
        <v>100</v>
      </c>
      <c r="N43" s="85">
        <v>100</v>
      </c>
    </row>
    <row r="44" spans="1:14" ht="44.25" customHeight="1">
      <c r="A44" s="48">
        <v>4</v>
      </c>
      <c r="B44" s="101" t="s">
        <v>120</v>
      </c>
      <c r="C44" s="90" t="s">
        <v>60</v>
      </c>
      <c r="D44" s="85">
        <v>15</v>
      </c>
      <c r="E44" s="411">
        <v>20</v>
      </c>
      <c r="F44" s="411"/>
      <c r="G44" s="85">
        <v>20</v>
      </c>
      <c r="H44" s="91">
        <v>30</v>
      </c>
      <c r="I44" s="48"/>
      <c r="J44" s="85">
        <v>40</v>
      </c>
      <c r="K44" s="90">
        <v>40</v>
      </c>
      <c r="L44" s="85">
        <v>50</v>
      </c>
      <c r="M44" s="85">
        <v>50</v>
      </c>
      <c r="N44" s="85">
        <v>50</v>
      </c>
    </row>
    <row r="45" ht="15" customHeight="1">
      <c r="B45" s="17"/>
    </row>
    <row r="46" ht="15" customHeight="1"/>
    <row r="47" ht="15" customHeight="1"/>
    <row r="48" ht="44.25" customHeight="1"/>
    <row r="49" ht="15" customHeight="1" hidden="1"/>
    <row r="51" ht="129.75" customHeight="1"/>
    <row r="52" ht="130.5" customHeight="1">
      <c r="M52" s="15"/>
    </row>
  </sheetData>
  <sheetProtection/>
  <mergeCells count="48">
    <mergeCell ref="K32:K34"/>
    <mergeCell ref="C32:C34"/>
    <mergeCell ref="I32:I34"/>
    <mergeCell ref="D32:D34"/>
    <mergeCell ref="F32:F34"/>
    <mergeCell ref="E44:F44"/>
    <mergeCell ref="J32:J34"/>
    <mergeCell ref="E40:F40"/>
    <mergeCell ref="E25:F25"/>
    <mergeCell ref="I25:J25"/>
    <mergeCell ref="B32:B34"/>
    <mergeCell ref="L32:L34"/>
    <mergeCell ref="A2:L3"/>
    <mergeCell ref="E12:F12"/>
    <mergeCell ref="H12:I12"/>
    <mergeCell ref="E29:F29"/>
    <mergeCell ref="G32:G34"/>
    <mergeCell ref="H32:H34"/>
    <mergeCell ref="A28:L28"/>
    <mergeCell ref="E18:F18"/>
    <mergeCell ref="I18:J18"/>
    <mergeCell ref="E32:E34"/>
    <mergeCell ref="E21:F21"/>
    <mergeCell ref="I21:J21"/>
    <mergeCell ref="E24:F24"/>
    <mergeCell ref="E26:F26"/>
    <mergeCell ref="I26:J26"/>
    <mergeCell ref="I24:J24"/>
    <mergeCell ref="I6:J6"/>
    <mergeCell ref="D7:E7"/>
    <mergeCell ref="I7:J7"/>
    <mergeCell ref="A37:N39"/>
    <mergeCell ref="M32:M34"/>
    <mergeCell ref="N32:N34"/>
    <mergeCell ref="E11:F11"/>
    <mergeCell ref="H11:I11"/>
    <mergeCell ref="I29:J29"/>
    <mergeCell ref="A32:A34"/>
    <mergeCell ref="D5:N5"/>
    <mergeCell ref="A8:N8"/>
    <mergeCell ref="A9:N10"/>
    <mergeCell ref="A16:N17"/>
    <mergeCell ref="A22:N23"/>
    <mergeCell ref="A27:N27"/>
    <mergeCell ref="C5:C6"/>
    <mergeCell ref="A5:A6"/>
    <mergeCell ref="B5:B6"/>
    <mergeCell ref="D6:E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0" zoomScaleNormal="70" zoomScalePageLayoutView="0" workbookViewId="0" topLeftCell="A2">
      <selection activeCell="C13" sqref="C13"/>
    </sheetView>
  </sheetViews>
  <sheetFormatPr defaultColWidth="9.140625" defaultRowHeight="15"/>
  <cols>
    <col min="1" max="1" width="8.7109375" style="0" customWidth="1"/>
    <col min="2" max="2" width="40.00390625" style="0" customWidth="1"/>
    <col min="3" max="3" width="32.28125" style="0" customWidth="1"/>
    <col min="4" max="4" width="17.28125" style="0" customWidth="1"/>
    <col min="5" max="5" width="12.421875" style="0" customWidth="1"/>
    <col min="6" max="6" width="27.140625" style="0" customWidth="1"/>
    <col min="8" max="8" width="17.57421875" style="0" customWidth="1"/>
    <col min="9" max="9" width="46.8515625" style="0" customWidth="1"/>
  </cols>
  <sheetData>
    <row r="1" s="11" customFormat="1" ht="18.75">
      <c r="I1" s="131" t="s">
        <v>46</v>
      </c>
    </row>
    <row r="2" spans="1:9" s="11" customFormat="1" ht="66.75" customHeight="1">
      <c r="A2" s="455" t="s">
        <v>370</v>
      </c>
      <c r="B2" s="456"/>
      <c r="C2" s="456"/>
      <c r="D2" s="456"/>
      <c r="E2" s="456"/>
      <c r="F2" s="456"/>
      <c r="G2" s="456"/>
      <c r="H2" s="456"/>
      <c r="I2" s="456"/>
    </row>
    <row r="3" s="11" customFormat="1" ht="18.75"/>
    <row r="5" spans="1:9" ht="19.5" customHeight="1" thickBot="1">
      <c r="A5" s="132" t="s">
        <v>0</v>
      </c>
      <c r="B5" s="460" t="s">
        <v>2</v>
      </c>
      <c r="C5" s="462" t="s">
        <v>3</v>
      </c>
      <c r="D5" s="442" t="s">
        <v>4</v>
      </c>
      <c r="E5" s="443"/>
      <c r="F5" s="393" t="s">
        <v>5</v>
      </c>
      <c r="G5" s="385" t="s">
        <v>118</v>
      </c>
      <c r="H5" s="443"/>
      <c r="I5" s="443" t="s">
        <v>102</v>
      </c>
    </row>
    <row r="6" spans="1:9" ht="123.75" customHeight="1">
      <c r="A6" s="134" t="s">
        <v>1</v>
      </c>
      <c r="B6" s="461"/>
      <c r="C6" s="463"/>
      <c r="D6" s="140" t="s">
        <v>47</v>
      </c>
      <c r="E6" s="101" t="s">
        <v>48</v>
      </c>
      <c r="F6" s="444"/>
      <c r="G6" s="445"/>
      <c r="H6" s="446"/>
      <c r="I6" s="446"/>
    </row>
    <row r="7" spans="1:9" ht="18.75">
      <c r="A7" s="134">
        <v>1</v>
      </c>
      <c r="B7" s="135">
        <v>2</v>
      </c>
      <c r="C7" s="101">
        <v>3</v>
      </c>
      <c r="D7" s="140">
        <v>4</v>
      </c>
      <c r="E7" s="134">
        <v>5</v>
      </c>
      <c r="F7" s="141">
        <v>6</v>
      </c>
      <c r="G7" s="445">
        <v>7</v>
      </c>
      <c r="H7" s="446"/>
      <c r="I7" s="142">
        <v>8</v>
      </c>
    </row>
    <row r="8" spans="1:9" ht="45.75" customHeight="1">
      <c r="A8" s="384" t="s">
        <v>155</v>
      </c>
      <c r="B8" s="447"/>
      <c r="C8" s="447"/>
      <c r="D8" s="447"/>
      <c r="E8" s="447"/>
      <c r="F8" s="447"/>
      <c r="G8" s="447"/>
      <c r="H8" s="447"/>
      <c r="I8" s="417"/>
    </row>
    <row r="9" spans="1:9" ht="35.25" customHeight="1">
      <c r="A9" s="457" t="s">
        <v>156</v>
      </c>
      <c r="B9" s="458"/>
      <c r="C9" s="458"/>
      <c r="D9" s="458"/>
      <c r="E9" s="458"/>
      <c r="F9" s="458"/>
      <c r="G9" s="458"/>
      <c r="H9" s="458"/>
      <c r="I9" s="459"/>
    </row>
    <row r="10" spans="1:9" ht="93.75" customHeight="1">
      <c r="A10" s="68">
        <v>1</v>
      </c>
      <c r="B10" s="74" t="s">
        <v>6</v>
      </c>
      <c r="C10" s="89" t="s">
        <v>164</v>
      </c>
      <c r="D10" s="74">
        <v>2017</v>
      </c>
      <c r="E10" s="69">
        <v>2025</v>
      </c>
      <c r="F10" s="73" t="s">
        <v>8</v>
      </c>
      <c r="G10" s="428" t="s">
        <v>9</v>
      </c>
      <c r="H10" s="452"/>
      <c r="I10" s="74" t="s">
        <v>56</v>
      </c>
    </row>
    <row r="11" spans="1:9" ht="88.5" customHeight="1">
      <c r="A11" s="49">
        <v>2</v>
      </c>
      <c r="B11" s="77" t="s">
        <v>7</v>
      </c>
      <c r="C11" s="76" t="s">
        <v>164</v>
      </c>
      <c r="D11" s="74">
        <v>2017</v>
      </c>
      <c r="E11" s="69">
        <v>2025</v>
      </c>
      <c r="F11" s="75" t="s">
        <v>8</v>
      </c>
      <c r="G11" s="433" t="s">
        <v>9</v>
      </c>
      <c r="H11" s="433"/>
      <c r="I11" s="83" t="s">
        <v>71</v>
      </c>
    </row>
    <row r="12" spans="1:9" ht="96.75" customHeight="1">
      <c r="A12" s="68">
        <v>3</v>
      </c>
      <c r="B12" s="74" t="s">
        <v>10</v>
      </c>
      <c r="C12" s="89" t="s">
        <v>164</v>
      </c>
      <c r="D12" s="74">
        <v>2017</v>
      </c>
      <c r="E12" s="69">
        <v>2025</v>
      </c>
      <c r="F12" s="73" t="s">
        <v>8</v>
      </c>
      <c r="G12" s="428" t="s">
        <v>9</v>
      </c>
      <c r="H12" s="428"/>
      <c r="I12" s="80" t="s">
        <v>11</v>
      </c>
    </row>
    <row r="13" spans="1:9" ht="93" customHeight="1">
      <c r="A13" s="49">
        <v>4</v>
      </c>
      <c r="B13" s="77" t="s">
        <v>12</v>
      </c>
      <c r="C13" s="89" t="s">
        <v>164</v>
      </c>
      <c r="D13" s="77">
        <v>2014</v>
      </c>
      <c r="E13" s="25">
        <v>2025</v>
      </c>
      <c r="F13" s="77" t="s">
        <v>8</v>
      </c>
      <c r="G13" s="433" t="s">
        <v>9</v>
      </c>
      <c r="H13" s="433"/>
      <c r="I13" s="78" t="s">
        <v>434</v>
      </c>
    </row>
    <row r="14" spans="1:9" ht="85.5" customHeight="1">
      <c r="A14" s="68">
        <v>5</v>
      </c>
      <c r="B14" s="74" t="s">
        <v>13</v>
      </c>
      <c r="C14" s="89" t="s">
        <v>164</v>
      </c>
      <c r="D14" s="74">
        <v>2017</v>
      </c>
      <c r="E14" s="69">
        <v>2025</v>
      </c>
      <c r="F14" s="74" t="s">
        <v>8</v>
      </c>
      <c r="G14" s="428" t="s">
        <v>9</v>
      </c>
      <c r="H14" s="428"/>
      <c r="I14" s="73" t="s">
        <v>113</v>
      </c>
    </row>
    <row r="15" spans="1:9" ht="4.5" customHeight="1" hidden="1" thickBot="1">
      <c r="A15" s="49"/>
      <c r="B15" s="77"/>
      <c r="C15" s="89" t="s">
        <v>164</v>
      </c>
      <c r="D15" s="77"/>
      <c r="E15" s="25"/>
      <c r="F15" s="77"/>
      <c r="G15" s="38"/>
      <c r="H15" s="38"/>
      <c r="I15" s="75"/>
    </row>
    <row r="16" spans="1:9" ht="15.75" customHeight="1" hidden="1" thickBot="1">
      <c r="A16" s="49"/>
      <c r="B16" s="77"/>
      <c r="C16" s="89" t="s">
        <v>164</v>
      </c>
      <c r="D16" s="77"/>
      <c r="E16" s="25"/>
      <c r="F16" s="77"/>
      <c r="G16" s="38"/>
      <c r="H16" s="38"/>
      <c r="I16" s="84"/>
    </row>
    <row r="17" spans="1:9" ht="87" customHeight="1">
      <c r="A17" s="68">
        <v>6</v>
      </c>
      <c r="B17" s="74" t="s">
        <v>14</v>
      </c>
      <c r="C17" s="89" t="s">
        <v>164</v>
      </c>
      <c r="D17" s="74">
        <v>2017</v>
      </c>
      <c r="E17" s="69">
        <v>2025</v>
      </c>
      <c r="F17" s="74" t="s">
        <v>8</v>
      </c>
      <c r="G17" s="428" t="s">
        <v>9</v>
      </c>
      <c r="H17" s="428"/>
      <c r="I17" s="73" t="s">
        <v>114</v>
      </c>
    </row>
    <row r="18" spans="1:9" ht="21.75" customHeight="1">
      <c r="A18" s="448" t="s">
        <v>149</v>
      </c>
      <c r="B18" s="449"/>
      <c r="C18" s="449"/>
      <c r="D18" s="449"/>
      <c r="E18" s="449"/>
      <c r="F18" s="449"/>
      <c r="G18" s="449"/>
      <c r="H18" s="449"/>
      <c r="I18" s="450"/>
    </row>
    <row r="19" spans="1:9" ht="15" customHeight="1">
      <c r="A19" s="448"/>
      <c r="B19" s="449"/>
      <c r="C19" s="449"/>
      <c r="D19" s="449"/>
      <c r="E19" s="449"/>
      <c r="F19" s="449"/>
      <c r="G19" s="449"/>
      <c r="H19" s="449"/>
      <c r="I19" s="450"/>
    </row>
    <row r="20" spans="1:9" ht="90.75" customHeight="1">
      <c r="A20" s="68">
        <v>1</v>
      </c>
      <c r="B20" s="80" t="s">
        <v>15</v>
      </c>
      <c r="C20" s="81" t="s">
        <v>165</v>
      </c>
      <c r="D20" s="74">
        <v>2017</v>
      </c>
      <c r="E20" s="74">
        <v>2025</v>
      </c>
      <c r="F20" s="67" t="s">
        <v>91</v>
      </c>
      <c r="G20" s="451" t="s">
        <v>17</v>
      </c>
      <c r="H20" s="452"/>
      <c r="I20" s="73" t="s">
        <v>18</v>
      </c>
    </row>
    <row r="21" spans="1:9" ht="98.25" customHeight="1">
      <c r="A21" s="49">
        <v>2</v>
      </c>
      <c r="B21" s="78" t="s">
        <v>19</v>
      </c>
      <c r="C21" s="81" t="s">
        <v>165</v>
      </c>
      <c r="D21" s="74">
        <v>2017</v>
      </c>
      <c r="E21" s="74">
        <v>2025</v>
      </c>
      <c r="F21" s="38" t="s">
        <v>16</v>
      </c>
      <c r="G21" s="464" t="s">
        <v>17</v>
      </c>
      <c r="H21" s="465"/>
      <c r="I21" s="75" t="s">
        <v>18</v>
      </c>
    </row>
    <row r="22" spans="1:9" s="12" customFormat="1" ht="80.25" customHeight="1">
      <c r="A22" s="52">
        <v>3</v>
      </c>
      <c r="B22" s="26" t="s">
        <v>21</v>
      </c>
      <c r="C22" s="81" t="s">
        <v>165</v>
      </c>
      <c r="D22" s="74">
        <v>2017</v>
      </c>
      <c r="E22" s="74">
        <v>2025</v>
      </c>
      <c r="F22" s="53" t="s">
        <v>93</v>
      </c>
      <c r="G22" s="424" t="s">
        <v>94</v>
      </c>
      <c r="H22" s="425"/>
      <c r="I22" s="55" t="s">
        <v>95</v>
      </c>
    </row>
    <row r="23" spans="1:9" s="12" customFormat="1" ht="72" customHeight="1" thickBot="1">
      <c r="A23" s="88">
        <v>4</v>
      </c>
      <c r="B23" s="26" t="s">
        <v>92</v>
      </c>
      <c r="C23" s="81" t="s">
        <v>165</v>
      </c>
      <c r="D23" s="74">
        <v>2017</v>
      </c>
      <c r="E23" s="74">
        <v>2025</v>
      </c>
      <c r="F23" s="53" t="s">
        <v>8</v>
      </c>
      <c r="G23" s="424" t="s">
        <v>9</v>
      </c>
      <c r="H23" s="425"/>
      <c r="I23" s="55" t="s">
        <v>96</v>
      </c>
    </row>
    <row r="24" spans="1:9" s="19" customFormat="1" ht="79.5" customHeight="1">
      <c r="A24" s="79">
        <v>5</v>
      </c>
      <c r="B24" s="57" t="s">
        <v>90</v>
      </c>
      <c r="C24" s="81" t="s">
        <v>165</v>
      </c>
      <c r="D24" s="74">
        <v>2017</v>
      </c>
      <c r="E24" s="74">
        <v>2025</v>
      </c>
      <c r="F24" s="37" t="s">
        <v>93</v>
      </c>
      <c r="G24" s="469" t="s">
        <v>94</v>
      </c>
      <c r="H24" s="470"/>
      <c r="I24" s="60" t="s">
        <v>95</v>
      </c>
    </row>
    <row r="25" spans="1:9" ht="27" customHeight="1">
      <c r="A25" s="435" t="s">
        <v>150</v>
      </c>
      <c r="B25" s="449"/>
      <c r="C25" s="436"/>
      <c r="D25" s="436"/>
      <c r="E25" s="436"/>
      <c r="F25" s="436"/>
      <c r="G25" s="436"/>
      <c r="H25" s="436"/>
      <c r="I25" s="437"/>
    </row>
    <row r="26" spans="1:9" ht="15" customHeight="1">
      <c r="A26" s="438"/>
      <c r="B26" s="439"/>
      <c r="C26" s="439"/>
      <c r="D26" s="439"/>
      <c r="E26" s="439"/>
      <c r="F26" s="439"/>
      <c r="G26" s="439"/>
      <c r="H26" s="439"/>
      <c r="I26" s="440"/>
    </row>
    <row r="27" spans="1:9" s="19" customFormat="1" ht="69" customHeight="1">
      <c r="A27" s="54">
        <v>1</v>
      </c>
      <c r="B27" s="26" t="s">
        <v>22</v>
      </c>
      <c r="C27" s="81" t="s">
        <v>165</v>
      </c>
      <c r="D27" s="74">
        <v>2017</v>
      </c>
      <c r="E27" s="69">
        <v>2025</v>
      </c>
      <c r="F27" s="26" t="s">
        <v>98</v>
      </c>
      <c r="G27" s="424" t="s">
        <v>9</v>
      </c>
      <c r="H27" s="425"/>
      <c r="I27" s="55" t="s">
        <v>50</v>
      </c>
    </row>
    <row r="28" spans="1:9" s="19" customFormat="1" ht="67.5" customHeight="1">
      <c r="A28" s="39">
        <v>2</v>
      </c>
      <c r="B28" s="59" t="s">
        <v>23</v>
      </c>
      <c r="C28" s="81" t="s">
        <v>165</v>
      </c>
      <c r="D28" s="74">
        <v>2017</v>
      </c>
      <c r="E28" s="69">
        <v>2025</v>
      </c>
      <c r="F28" s="65" t="s">
        <v>99</v>
      </c>
      <c r="G28" s="466" t="s">
        <v>101</v>
      </c>
      <c r="H28" s="467"/>
      <c r="I28" s="59" t="s">
        <v>69</v>
      </c>
    </row>
    <row r="29" spans="1:9" s="19" customFormat="1" ht="65.25" customHeight="1">
      <c r="A29" s="52">
        <v>3</v>
      </c>
      <c r="B29" s="26" t="s">
        <v>24</v>
      </c>
      <c r="C29" s="81" t="s">
        <v>165</v>
      </c>
      <c r="D29" s="74">
        <v>2017</v>
      </c>
      <c r="E29" s="69">
        <v>2025</v>
      </c>
      <c r="F29" s="66" t="s">
        <v>100</v>
      </c>
      <c r="G29" s="468" t="s">
        <v>101</v>
      </c>
      <c r="H29" s="453"/>
      <c r="I29" s="26" t="s">
        <v>69</v>
      </c>
    </row>
    <row r="30" spans="1:9" ht="70.5" customHeight="1">
      <c r="A30" s="429" t="s">
        <v>152</v>
      </c>
      <c r="B30" s="430"/>
      <c r="C30" s="430"/>
      <c r="D30" s="430"/>
      <c r="E30" s="430"/>
      <c r="F30" s="430"/>
      <c r="G30" s="430"/>
      <c r="H30" s="430"/>
      <c r="I30" s="431"/>
    </row>
    <row r="31" spans="1:9" ht="15.75">
      <c r="A31" s="432" t="s">
        <v>25</v>
      </c>
      <c r="B31" s="433"/>
      <c r="C31" s="433"/>
      <c r="D31" s="433"/>
      <c r="E31" s="433"/>
      <c r="F31" s="433"/>
      <c r="G31" s="433"/>
      <c r="H31" s="433"/>
      <c r="I31" s="434"/>
    </row>
    <row r="32" spans="1:9" s="27" customFormat="1" ht="138" customHeight="1">
      <c r="A32" s="63">
        <v>1</v>
      </c>
      <c r="B32" s="26" t="s">
        <v>111</v>
      </c>
      <c r="C32" s="56" t="s">
        <v>166</v>
      </c>
      <c r="D32" s="74">
        <v>2017</v>
      </c>
      <c r="E32" s="69">
        <v>2025</v>
      </c>
      <c r="F32" s="26" t="s">
        <v>112</v>
      </c>
      <c r="G32" s="427" t="s">
        <v>80</v>
      </c>
      <c r="H32" s="425"/>
      <c r="I32" s="26" t="s">
        <v>110</v>
      </c>
    </row>
    <row r="33" spans="1:9" s="20" customFormat="1" ht="158.25" customHeight="1" hidden="1">
      <c r="A33" s="29"/>
      <c r="B33" s="59"/>
      <c r="C33" s="40"/>
      <c r="D33" s="59"/>
      <c r="E33" s="40"/>
      <c r="F33" s="59"/>
      <c r="G33" s="40"/>
      <c r="H33" s="30"/>
      <c r="I33" s="28"/>
    </row>
    <row r="34" spans="1:9" s="20" customFormat="1" ht="19.5" customHeight="1" hidden="1" thickBot="1">
      <c r="A34" s="29"/>
      <c r="B34" s="59"/>
      <c r="C34" s="40"/>
      <c r="D34" s="59"/>
      <c r="E34" s="40"/>
      <c r="F34" s="59"/>
      <c r="G34" s="40"/>
      <c r="H34" s="30"/>
      <c r="I34" s="28"/>
    </row>
    <row r="35" spans="1:9" s="20" customFormat="1" ht="87" customHeight="1">
      <c r="A35" s="52">
        <v>2</v>
      </c>
      <c r="B35" s="56" t="s">
        <v>105</v>
      </c>
      <c r="C35" s="58" t="s">
        <v>168</v>
      </c>
      <c r="D35" s="74">
        <v>2017</v>
      </c>
      <c r="E35" s="69">
        <v>2025</v>
      </c>
      <c r="F35" s="56" t="s">
        <v>108</v>
      </c>
      <c r="G35" s="441" t="s">
        <v>109</v>
      </c>
      <c r="H35" s="453"/>
      <c r="I35" s="56" t="s">
        <v>116</v>
      </c>
    </row>
    <row r="36" spans="1:9" s="20" customFormat="1" ht="105.75" customHeight="1">
      <c r="A36" s="52">
        <v>3</v>
      </c>
      <c r="B36" s="56" t="s">
        <v>169</v>
      </c>
      <c r="C36" s="58" t="s">
        <v>167</v>
      </c>
      <c r="D36" s="74">
        <v>2017</v>
      </c>
      <c r="E36" s="69">
        <v>2025</v>
      </c>
      <c r="F36" s="56" t="s">
        <v>81</v>
      </c>
      <c r="G36" s="441" t="s">
        <v>82</v>
      </c>
      <c r="H36" s="453"/>
      <c r="I36" s="56" t="s">
        <v>83</v>
      </c>
    </row>
    <row r="37" spans="1:9" s="20" customFormat="1" ht="97.5" customHeight="1">
      <c r="A37" s="52">
        <v>5</v>
      </c>
      <c r="B37" s="56" t="s">
        <v>115</v>
      </c>
      <c r="C37" s="37" t="s">
        <v>170</v>
      </c>
      <c r="D37" s="74">
        <v>2017</v>
      </c>
      <c r="E37" s="69">
        <v>2025</v>
      </c>
      <c r="F37" s="71" t="s">
        <v>81</v>
      </c>
      <c r="G37" s="454"/>
      <c r="H37" s="454"/>
      <c r="I37" s="72" t="s">
        <v>84</v>
      </c>
    </row>
    <row r="38" spans="1:9" s="20" customFormat="1" ht="131.25" customHeight="1">
      <c r="A38" s="52">
        <v>6</v>
      </c>
      <c r="B38" s="56" t="s">
        <v>106</v>
      </c>
      <c r="C38" s="58" t="s">
        <v>85</v>
      </c>
      <c r="D38" s="74">
        <v>2017</v>
      </c>
      <c r="E38" s="69">
        <v>2025</v>
      </c>
      <c r="F38" s="56" t="s">
        <v>107</v>
      </c>
      <c r="G38" s="441" t="s">
        <v>86</v>
      </c>
      <c r="H38" s="441"/>
      <c r="I38" s="56" t="s">
        <v>83</v>
      </c>
    </row>
    <row r="39" spans="1:9" ht="40.5" customHeight="1">
      <c r="A39" s="435" t="s">
        <v>151</v>
      </c>
      <c r="B39" s="436"/>
      <c r="C39" s="436"/>
      <c r="D39" s="436"/>
      <c r="E39" s="436"/>
      <c r="F39" s="436"/>
      <c r="G39" s="436"/>
      <c r="H39" s="436"/>
      <c r="I39" s="437"/>
    </row>
    <row r="40" spans="1:9" ht="15" customHeight="1">
      <c r="A40" s="438"/>
      <c r="B40" s="439"/>
      <c r="C40" s="439"/>
      <c r="D40" s="439"/>
      <c r="E40" s="439"/>
      <c r="F40" s="439"/>
      <c r="G40" s="439"/>
      <c r="H40" s="439"/>
      <c r="I40" s="440"/>
    </row>
    <row r="41" spans="1:9" s="19" customFormat="1" ht="130.5" customHeight="1">
      <c r="A41" s="54">
        <v>1</v>
      </c>
      <c r="B41" s="26" t="s">
        <v>26</v>
      </c>
      <c r="C41" s="58" t="s">
        <v>85</v>
      </c>
      <c r="D41" s="74">
        <v>2017</v>
      </c>
      <c r="E41" s="69">
        <v>2025</v>
      </c>
      <c r="F41" s="55" t="s">
        <v>49</v>
      </c>
      <c r="G41" s="424" t="s">
        <v>9</v>
      </c>
      <c r="H41" s="425"/>
      <c r="I41" s="55" t="s">
        <v>51</v>
      </c>
    </row>
    <row r="42" spans="1:9" s="19" customFormat="1" ht="131.25" customHeight="1">
      <c r="A42" s="39">
        <v>2</v>
      </c>
      <c r="B42" s="57" t="s">
        <v>27</v>
      </c>
      <c r="C42" s="37" t="s">
        <v>85</v>
      </c>
      <c r="D42" s="74">
        <v>2017</v>
      </c>
      <c r="E42" s="69">
        <v>2025</v>
      </c>
      <c r="F42" s="64" t="s">
        <v>49</v>
      </c>
      <c r="G42" s="426" t="s">
        <v>9</v>
      </c>
      <c r="H42" s="426"/>
      <c r="I42" s="55" t="s">
        <v>64</v>
      </c>
    </row>
    <row r="43" spans="1:9" s="19" customFormat="1" ht="151.5" customHeight="1">
      <c r="A43" s="54">
        <v>3</v>
      </c>
      <c r="B43" s="26" t="s">
        <v>28</v>
      </c>
      <c r="C43" s="58" t="s">
        <v>171</v>
      </c>
      <c r="D43" s="74">
        <v>2017</v>
      </c>
      <c r="E43" s="69">
        <v>2025</v>
      </c>
      <c r="F43" s="55" t="s">
        <v>49</v>
      </c>
      <c r="G43" s="427" t="s">
        <v>9</v>
      </c>
      <c r="H43" s="425"/>
      <c r="I43" s="51" t="s">
        <v>117</v>
      </c>
    </row>
    <row r="44" ht="25.5" customHeight="1"/>
    <row r="45" ht="15" customHeight="1"/>
    <row r="46" ht="15" customHeight="1">
      <c r="J46" s="15"/>
    </row>
    <row r="47" spans="1:10" s="19" customFormat="1" ht="120" customHeight="1">
      <c r="A47"/>
      <c r="B47"/>
      <c r="C47"/>
      <c r="D47"/>
      <c r="E47"/>
      <c r="F47"/>
      <c r="G47"/>
      <c r="H47"/>
      <c r="I47"/>
      <c r="J47" s="44"/>
    </row>
  </sheetData>
  <sheetProtection/>
  <mergeCells count="37">
    <mergeCell ref="G13:H13"/>
    <mergeCell ref="G21:H21"/>
    <mergeCell ref="G28:H28"/>
    <mergeCell ref="G29:H29"/>
    <mergeCell ref="G23:H23"/>
    <mergeCell ref="G24:H24"/>
    <mergeCell ref="A25:I26"/>
    <mergeCell ref="G35:H35"/>
    <mergeCell ref="G36:H36"/>
    <mergeCell ref="G37:H37"/>
    <mergeCell ref="G32:H32"/>
    <mergeCell ref="A2:I2"/>
    <mergeCell ref="A9:I9"/>
    <mergeCell ref="B5:B6"/>
    <mergeCell ref="C5:C6"/>
    <mergeCell ref="I5:I6"/>
    <mergeCell ref="G10:H10"/>
    <mergeCell ref="D5:E5"/>
    <mergeCell ref="F5:F6"/>
    <mergeCell ref="G5:H6"/>
    <mergeCell ref="G7:H7"/>
    <mergeCell ref="G12:H12"/>
    <mergeCell ref="G27:H27"/>
    <mergeCell ref="A8:I8"/>
    <mergeCell ref="G11:H11"/>
    <mergeCell ref="A18:I19"/>
    <mergeCell ref="G20:H20"/>
    <mergeCell ref="G41:H41"/>
    <mergeCell ref="G42:H42"/>
    <mergeCell ref="G43:H43"/>
    <mergeCell ref="G14:H14"/>
    <mergeCell ref="G17:H17"/>
    <mergeCell ref="A30:I30"/>
    <mergeCell ref="A31:I31"/>
    <mergeCell ref="A39:I40"/>
    <mergeCell ref="G38:H38"/>
    <mergeCell ref="G22:H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zoomScalePageLayoutView="0" workbookViewId="0" topLeftCell="A25">
      <selection activeCell="B11" sqref="B11"/>
    </sheetView>
  </sheetViews>
  <sheetFormatPr defaultColWidth="9.140625" defaultRowHeight="15"/>
  <cols>
    <col min="1" max="1" width="7.8515625" style="0" customWidth="1"/>
    <col min="2" max="2" width="77.8515625" style="0" customWidth="1"/>
    <col min="3" max="3" width="94.421875" style="0" customWidth="1"/>
    <col min="4" max="4" width="40.57421875" style="0" customWidth="1"/>
    <col min="5" max="5" width="37.28125" style="0" customWidth="1"/>
  </cols>
  <sheetData>
    <row r="1" ht="15.75">
      <c r="E1" s="42" t="s">
        <v>131</v>
      </c>
    </row>
    <row r="3" spans="1:5" ht="25.5" customHeight="1">
      <c r="A3" s="474" t="s">
        <v>29</v>
      </c>
      <c r="B3" s="474"/>
      <c r="C3" s="474"/>
      <c r="D3" s="474"/>
      <c r="E3" s="474"/>
    </row>
    <row r="4" ht="18.75">
      <c r="A4" s="9"/>
    </row>
    <row r="5" ht="19.5" thickBot="1">
      <c r="A5" s="9"/>
    </row>
    <row r="6" spans="1:5" ht="168" customHeight="1">
      <c r="A6" s="1" t="s">
        <v>0</v>
      </c>
      <c r="B6" s="475" t="s">
        <v>30</v>
      </c>
      <c r="C6" s="475" t="s">
        <v>31</v>
      </c>
      <c r="D6" s="475" t="s">
        <v>32</v>
      </c>
      <c r="E6" s="475" t="s">
        <v>33</v>
      </c>
    </row>
    <row r="7" spans="1:5" ht="19.5" thickBot="1">
      <c r="A7" s="2" t="s">
        <v>1</v>
      </c>
      <c r="B7" s="476"/>
      <c r="C7" s="476"/>
      <c r="D7" s="476"/>
      <c r="E7" s="476"/>
    </row>
    <row r="8" spans="1:5" ht="19.5" thickBot="1">
      <c r="A8" s="2">
        <v>1</v>
      </c>
      <c r="B8" s="4">
        <v>2</v>
      </c>
      <c r="C8" s="4">
        <v>3</v>
      </c>
      <c r="D8" s="4">
        <v>4</v>
      </c>
      <c r="E8" s="4">
        <v>5</v>
      </c>
    </row>
    <row r="9" spans="1:5" ht="37.5" customHeight="1" thickBot="1">
      <c r="A9" s="477" t="s">
        <v>304</v>
      </c>
      <c r="B9" s="478"/>
      <c r="C9" s="478"/>
      <c r="D9" s="478"/>
      <c r="E9" s="479"/>
    </row>
    <row r="10" spans="1:5" ht="45.75" customHeight="1">
      <c r="A10" s="178"/>
      <c r="B10" s="480" t="s">
        <v>308</v>
      </c>
      <c r="C10" s="481"/>
      <c r="D10" s="481"/>
      <c r="E10" s="482"/>
    </row>
    <row r="11" spans="1:5" s="177" customFormat="1" ht="193.5" customHeight="1">
      <c r="A11" s="179"/>
      <c r="B11" s="182" t="s">
        <v>312</v>
      </c>
      <c r="C11" s="184" t="s">
        <v>314</v>
      </c>
      <c r="D11" s="181" t="s">
        <v>173</v>
      </c>
      <c r="E11" s="183" t="s">
        <v>307</v>
      </c>
    </row>
    <row r="12" spans="1:5" ht="51.75" customHeight="1" thickBot="1">
      <c r="A12" s="471" t="s">
        <v>302</v>
      </c>
      <c r="B12" s="472"/>
      <c r="C12" s="472"/>
      <c r="D12" s="472"/>
      <c r="E12" s="473"/>
    </row>
    <row r="13" spans="1:5" ht="43.5" customHeight="1">
      <c r="A13" s="178"/>
      <c r="B13" s="480" t="s">
        <v>309</v>
      </c>
      <c r="C13" s="481"/>
      <c r="D13" s="481"/>
      <c r="E13" s="482"/>
    </row>
    <row r="14" spans="1:5" ht="98.25" customHeight="1">
      <c r="A14" s="179"/>
      <c r="B14" s="180" t="s">
        <v>313</v>
      </c>
      <c r="C14" s="180" t="s">
        <v>315</v>
      </c>
      <c r="D14" s="180" t="s">
        <v>172</v>
      </c>
      <c r="E14" s="180" t="s">
        <v>307</v>
      </c>
    </row>
    <row r="15" spans="1:5" ht="63.75" customHeight="1" thickBot="1">
      <c r="A15" s="486" t="s">
        <v>303</v>
      </c>
      <c r="B15" s="487"/>
      <c r="C15" s="487"/>
      <c r="D15" s="487"/>
      <c r="E15" s="488"/>
    </row>
    <row r="16" spans="1:5" ht="46.5" customHeight="1" thickBot="1">
      <c r="A16" s="5"/>
      <c r="B16" s="483" t="s">
        <v>310</v>
      </c>
      <c r="C16" s="484"/>
      <c r="D16" s="484"/>
      <c r="E16" s="485"/>
    </row>
    <row r="17" spans="1:5" ht="251.25" customHeight="1" thickBot="1">
      <c r="A17" s="179"/>
      <c r="B17" s="180" t="s">
        <v>316</v>
      </c>
      <c r="C17" s="112" t="s">
        <v>317</v>
      </c>
      <c r="D17" s="180" t="s">
        <v>172</v>
      </c>
      <c r="E17" s="180" t="s">
        <v>307</v>
      </c>
    </row>
    <row r="18" spans="1:5" ht="63.75" customHeight="1" thickBot="1">
      <c r="A18" s="477" t="s">
        <v>305</v>
      </c>
      <c r="B18" s="478"/>
      <c r="C18" s="478"/>
      <c r="D18" s="478"/>
      <c r="E18" s="479"/>
    </row>
    <row r="19" spans="1:5" ht="47.25" customHeight="1" thickBot="1">
      <c r="A19" s="5"/>
      <c r="B19" s="483" t="s">
        <v>319</v>
      </c>
      <c r="C19" s="484"/>
      <c r="D19" s="484"/>
      <c r="E19" s="485"/>
    </row>
    <row r="20" spans="1:5" ht="301.5" customHeight="1" thickBot="1">
      <c r="A20" s="179"/>
      <c r="B20" s="180" t="s">
        <v>321</v>
      </c>
      <c r="C20" s="180" t="s">
        <v>322</v>
      </c>
      <c r="D20" s="180" t="s">
        <v>172</v>
      </c>
      <c r="E20" s="180" t="s">
        <v>307</v>
      </c>
    </row>
    <row r="21" spans="1:5" ht="63.75" customHeight="1" thickBot="1">
      <c r="A21" s="477" t="s">
        <v>306</v>
      </c>
      <c r="B21" s="478"/>
      <c r="C21" s="478"/>
      <c r="D21" s="478"/>
      <c r="E21" s="479"/>
    </row>
    <row r="22" spans="1:5" ht="31.5" customHeight="1" thickBot="1">
      <c r="A22" s="5"/>
      <c r="B22" s="483" t="s">
        <v>311</v>
      </c>
      <c r="C22" s="484"/>
      <c r="D22" s="484"/>
      <c r="E22" s="485"/>
    </row>
    <row r="23" spans="1:5" ht="132.75" customHeight="1">
      <c r="A23" s="179"/>
      <c r="B23" s="180" t="s">
        <v>320</v>
      </c>
      <c r="C23" s="180" t="s">
        <v>318</v>
      </c>
      <c r="D23" s="180" t="s">
        <v>172</v>
      </c>
      <c r="E23" s="180" t="s">
        <v>307</v>
      </c>
    </row>
  </sheetData>
  <sheetProtection/>
  <mergeCells count="15">
    <mergeCell ref="B13:E13"/>
    <mergeCell ref="B16:E16"/>
    <mergeCell ref="A18:E18"/>
    <mergeCell ref="B19:E19"/>
    <mergeCell ref="A21:E21"/>
    <mergeCell ref="B22:E22"/>
    <mergeCell ref="A15:E15"/>
    <mergeCell ref="A12:E12"/>
    <mergeCell ref="A3:E3"/>
    <mergeCell ref="B6:B7"/>
    <mergeCell ref="C6:C7"/>
    <mergeCell ref="D6:D7"/>
    <mergeCell ref="E6:E7"/>
    <mergeCell ref="A9:E9"/>
    <mergeCell ref="B10:E10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0"/>
  <sheetViews>
    <sheetView zoomScaleSheetLayoutView="64" zoomScalePageLayoutView="0" workbookViewId="0" topLeftCell="A25">
      <selection activeCell="B30" sqref="B30"/>
    </sheetView>
  </sheetViews>
  <sheetFormatPr defaultColWidth="9.140625" defaultRowHeight="15"/>
  <cols>
    <col min="1" max="1" width="17.421875" style="0" customWidth="1"/>
    <col min="2" max="2" width="36.57421875" style="0" customWidth="1"/>
    <col min="3" max="3" width="34.421875" style="0" customWidth="1"/>
    <col min="4" max="4" width="31.57421875" style="0" customWidth="1"/>
    <col min="5" max="5" width="14.421875" style="0" customWidth="1"/>
    <col min="6" max="6" width="11.140625" style="0" customWidth="1"/>
    <col min="7" max="7" width="13.7109375" style="0" customWidth="1"/>
    <col min="8" max="8" width="10.28125" style="0" customWidth="1"/>
    <col min="9" max="9" width="11.28125" style="0" customWidth="1"/>
    <col min="10" max="10" width="11.7109375" style="0" customWidth="1"/>
    <col min="11" max="11" width="19.140625" style="185" customWidth="1"/>
    <col min="12" max="12" width="15.57421875" style="0" customWidth="1"/>
    <col min="13" max="13" width="16.140625" style="0" customWidth="1"/>
    <col min="14" max="14" width="19.8515625" style="0" customWidth="1"/>
  </cols>
  <sheetData>
    <row r="2" ht="15.75">
      <c r="J2" s="42" t="s">
        <v>128</v>
      </c>
    </row>
    <row r="3" spans="1:14" ht="18.75" customHeight="1">
      <c r="A3" s="490" t="s">
        <v>289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4" ht="18.75" customHeight="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</row>
    <row r="5" spans="1:14" ht="15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1:14" ht="19.5" customHeight="1" hidden="1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</row>
    <row r="7" ht="18.75" customHeight="1"/>
    <row r="8" spans="1:16" ht="19.5" customHeight="1">
      <c r="A8" s="492" t="s">
        <v>189</v>
      </c>
      <c r="B8" s="494" t="s">
        <v>190</v>
      </c>
      <c r="C8" s="496" t="s">
        <v>191</v>
      </c>
      <c r="D8" s="498" t="s">
        <v>141</v>
      </c>
      <c r="E8" s="499"/>
      <c r="F8" s="499"/>
      <c r="G8" s="500"/>
      <c r="H8" s="501" t="s">
        <v>192</v>
      </c>
      <c r="I8" s="501"/>
      <c r="J8" s="501"/>
      <c r="K8" s="501"/>
      <c r="L8" s="501"/>
      <c r="M8" s="501"/>
      <c r="N8" s="501"/>
      <c r="O8" s="501"/>
      <c r="P8" s="501"/>
    </row>
    <row r="9" spans="1:16" ht="75" customHeight="1">
      <c r="A9" s="493"/>
      <c r="B9" s="495"/>
      <c r="C9" s="497"/>
      <c r="D9" s="163" t="s">
        <v>193</v>
      </c>
      <c r="E9" s="163" t="s">
        <v>194</v>
      </c>
      <c r="F9" s="163" t="s">
        <v>195</v>
      </c>
      <c r="G9" s="163" t="s">
        <v>196</v>
      </c>
      <c r="H9" s="163" t="s">
        <v>197</v>
      </c>
      <c r="I9" s="163" t="s">
        <v>198</v>
      </c>
      <c r="J9" s="163" t="s">
        <v>199</v>
      </c>
      <c r="K9" s="186" t="s">
        <v>200</v>
      </c>
      <c r="L9" s="186" t="s">
        <v>201</v>
      </c>
      <c r="M9" s="186" t="s">
        <v>202</v>
      </c>
      <c r="N9" s="186" t="s">
        <v>203</v>
      </c>
      <c r="O9" s="163" t="s">
        <v>204</v>
      </c>
      <c r="P9" s="163" t="s">
        <v>205</v>
      </c>
    </row>
    <row r="10" spans="1:16" ht="18.75" customHeight="1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  <c r="G10" s="164">
        <v>7</v>
      </c>
      <c r="H10" s="164">
        <v>11</v>
      </c>
      <c r="I10" s="164">
        <v>12</v>
      </c>
      <c r="J10" s="164">
        <v>13</v>
      </c>
      <c r="K10" s="187">
        <v>14</v>
      </c>
      <c r="L10" s="187">
        <v>15</v>
      </c>
      <c r="M10" s="187">
        <v>15</v>
      </c>
      <c r="N10" s="187">
        <v>15</v>
      </c>
      <c r="O10" s="164">
        <v>15</v>
      </c>
      <c r="P10" s="164">
        <v>15</v>
      </c>
    </row>
    <row r="11" spans="1:16" ht="114.75" customHeight="1">
      <c r="A11" s="283" t="s">
        <v>206</v>
      </c>
      <c r="B11" s="283" t="s">
        <v>207</v>
      </c>
      <c r="C11" s="283" t="s">
        <v>208</v>
      </c>
      <c r="D11" s="284" t="s">
        <v>209</v>
      </c>
      <c r="E11" s="284" t="s">
        <v>210</v>
      </c>
      <c r="F11" s="284" t="s">
        <v>211</v>
      </c>
      <c r="G11" s="284" t="s">
        <v>209</v>
      </c>
      <c r="H11" s="285">
        <f aca="true" t="shared" si="0" ref="H11:P11">H12+H20+H31+H67+H83</f>
        <v>14548.599999999999</v>
      </c>
      <c r="I11" s="285">
        <f t="shared" si="0"/>
        <v>8452.83067</v>
      </c>
      <c r="J11" s="285">
        <f t="shared" si="0"/>
        <v>106783.9</v>
      </c>
      <c r="K11" s="286">
        <f t="shared" si="0"/>
        <v>88613.70404000001</v>
      </c>
      <c r="L11" s="287">
        <f t="shared" si="0"/>
        <v>54960.58486</v>
      </c>
      <c r="M11" s="287">
        <f t="shared" si="0"/>
        <v>56024.69</v>
      </c>
      <c r="N11" s="287">
        <f t="shared" si="0"/>
        <v>40985.1</v>
      </c>
      <c r="O11" s="288">
        <f t="shared" si="0"/>
        <v>75550.8</v>
      </c>
      <c r="P11" s="288">
        <f t="shared" si="0"/>
        <v>75550.8</v>
      </c>
    </row>
    <row r="12" spans="1:16" ht="43.5" customHeight="1">
      <c r="A12" s="289" t="s">
        <v>34</v>
      </c>
      <c r="B12" s="290" t="s">
        <v>212</v>
      </c>
      <c r="C12" s="289" t="s">
        <v>165</v>
      </c>
      <c r="D12" s="291" t="s">
        <v>213</v>
      </c>
      <c r="E12" s="291" t="s">
        <v>210</v>
      </c>
      <c r="F12" s="291" t="s">
        <v>388</v>
      </c>
      <c r="G12" s="291" t="s">
        <v>209</v>
      </c>
      <c r="H12" s="292">
        <f aca="true" t="shared" si="1" ref="H12:M12">H13+H17</f>
        <v>1.8</v>
      </c>
      <c r="I12" s="292">
        <f t="shared" si="1"/>
        <v>3.6</v>
      </c>
      <c r="J12" s="292">
        <f t="shared" si="1"/>
        <v>3.6</v>
      </c>
      <c r="K12" s="286">
        <f t="shared" si="1"/>
        <v>313.6</v>
      </c>
      <c r="L12" s="287">
        <f t="shared" si="1"/>
        <v>0</v>
      </c>
      <c r="M12" s="287">
        <f t="shared" si="1"/>
        <v>0</v>
      </c>
      <c r="N12" s="287">
        <v>0</v>
      </c>
      <c r="O12" s="293">
        <f>O13+O17</f>
        <v>50</v>
      </c>
      <c r="P12" s="293">
        <f>P13+P17</f>
        <v>50</v>
      </c>
    </row>
    <row r="13" spans="1:16" ht="68.25" customHeight="1">
      <c r="A13" s="294" t="s">
        <v>214</v>
      </c>
      <c r="B13" s="294" t="s">
        <v>6</v>
      </c>
      <c r="C13" s="295" t="s">
        <v>164</v>
      </c>
      <c r="D13" s="296" t="s">
        <v>213</v>
      </c>
      <c r="E13" s="296" t="s">
        <v>210</v>
      </c>
      <c r="F13" s="297" t="s">
        <v>215</v>
      </c>
      <c r="G13" s="296" t="s">
        <v>209</v>
      </c>
      <c r="H13" s="298">
        <f aca="true" t="shared" si="2" ref="H13:M13">H14+H15+H16</f>
        <v>1.8</v>
      </c>
      <c r="I13" s="298">
        <f t="shared" si="2"/>
        <v>3.6</v>
      </c>
      <c r="J13" s="298">
        <f t="shared" si="2"/>
        <v>3.6</v>
      </c>
      <c r="K13" s="286">
        <f t="shared" si="2"/>
        <v>313.6</v>
      </c>
      <c r="L13" s="287">
        <f t="shared" si="2"/>
        <v>0</v>
      </c>
      <c r="M13" s="287">
        <f t="shared" si="2"/>
        <v>0</v>
      </c>
      <c r="N13" s="287">
        <v>0</v>
      </c>
      <c r="O13" s="299">
        <f>O14+O15+O16</f>
        <v>50</v>
      </c>
      <c r="P13" s="299">
        <f>P14+P15+P16</f>
        <v>50</v>
      </c>
    </row>
    <row r="14" spans="1:16" ht="409.5" customHeight="1" hidden="1" thickBot="1">
      <c r="A14" s="294"/>
      <c r="B14" s="300"/>
      <c r="C14" s="301"/>
      <c r="D14" s="296"/>
      <c r="E14" s="296"/>
      <c r="F14" s="297"/>
      <c r="G14" s="296"/>
      <c r="H14" s="302"/>
      <c r="I14" s="302"/>
      <c r="J14" s="302"/>
      <c r="K14" s="303"/>
      <c r="L14" s="304"/>
      <c r="M14" s="304"/>
      <c r="N14" s="304"/>
      <c r="O14" s="305"/>
      <c r="P14" s="305"/>
    </row>
    <row r="15" spans="1:16" ht="21" customHeight="1">
      <c r="A15" s="294"/>
      <c r="B15" s="300"/>
      <c r="C15" s="301"/>
      <c r="D15" s="296"/>
      <c r="E15" s="296"/>
      <c r="F15" s="297"/>
      <c r="G15" s="296"/>
      <c r="H15" s="306"/>
      <c r="I15" s="306"/>
      <c r="J15" s="306"/>
      <c r="K15" s="307"/>
      <c r="L15" s="308"/>
      <c r="M15" s="308"/>
      <c r="N15" s="308"/>
      <c r="O15" s="309"/>
      <c r="P15" s="309"/>
    </row>
    <row r="16" spans="1:16" s="19" customFormat="1" ht="85.5" customHeight="1">
      <c r="A16" s="294"/>
      <c r="B16" s="300" t="s">
        <v>216</v>
      </c>
      <c r="C16" s="310"/>
      <c r="D16" s="296" t="s">
        <v>213</v>
      </c>
      <c r="E16" s="296" t="s">
        <v>217</v>
      </c>
      <c r="F16" s="297" t="s">
        <v>218</v>
      </c>
      <c r="G16" s="296" t="s">
        <v>209</v>
      </c>
      <c r="H16" s="306">
        <v>1.8</v>
      </c>
      <c r="I16" s="306">
        <v>3.6</v>
      </c>
      <c r="J16" s="306">
        <v>3.6</v>
      </c>
      <c r="K16" s="307">
        <v>313.6</v>
      </c>
      <c r="L16" s="308">
        <v>0</v>
      </c>
      <c r="M16" s="308"/>
      <c r="N16" s="308"/>
      <c r="O16" s="309">
        <v>50</v>
      </c>
      <c r="P16" s="309">
        <v>50</v>
      </c>
    </row>
    <row r="17" spans="1:16" s="19" customFormat="1" ht="40.5" customHeight="1">
      <c r="A17" s="294" t="s">
        <v>214</v>
      </c>
      <c r="B17" s="294" t="s">
        <v>430</v>
      </c>
      <c r="C17" s="295" t="s">
        <v>164</v>
      </c>
      <c r="D17" s="296"/>
      <c r="E17" s="296"/>
      <c r="F17" s="297"/>
      <c r="G17" s="296"/>
      <c r="H17" s="298"/>
      <c r="I17" s="298"/>
      <c r="J17" s="298"/>
      <c r="K17" s="286"/>
      <c r="L17" s="287"/>
      <c r="M17" s="287"/>
      <c r="N17" s="287"/>
      <c r="O17" s="299"/>
      <c r="P17" s="299"/>
    </row>
    <row r="18" spans="1:16" s="19" customFormat="1" ht="13.5" customHeight="1">
      <c r="A18" s="312"/>
      <c r="B18" s="300"/>
      <c r="C18" s="310"/>
      <c r="D18" s="296"/>
      <c r="E18" s="296"/>
      <c r="F18" s="297"/>
      <c r="G18" s="313"/>
      <c r="H18" s="306"/>
      <c r="I18" s="306"/>
      <c r="J18" s="306"/>
      <c r="K18" s="307"/>
      <c r="L18" s="308"/>
      <c r="M18" s="308"/>
      <c r="N18" s="308"/>
      <c r="O18" s="309"/>
      <c r="P18" s="309"/>
    </row>
    <row r="19" spans="1:16" s="19" customFormat="1" ht="13.5" customHeight="1">
      <c r="A19" s="314"/>
      <c r="B19" s="315"/>
      <c r="C19" s="310"/>
      <c r="D19" s="296"/>
      <c r="E19" s="296"/>
      <c r="F19" s="297"/>
      <c r="G19" s="296"/>
      <c r="H19" s="306"/>
      <c r="I19" s="306"/>
      <c r="J19" s="306"/>
      <c r="K19" s="307"/>
      <c r="L19" s="308"/>
      <c r="M19" s="308"/>
      <c r="N19" s="308"/>
      <c r="O19" s="309"/>
      <c r="P19" s="309"/>
    </row>
    <row r="20" spans="1:17" s="19" customFormat="1" ht="65.25" customHeight="1">
      <c r="A20" s="289" t="s">
        <v>219</v>
      </c>
      <c r="B20" s="290" t="s">
        <v>387</v>
      </c>
      <c r="C20" s="289" t="s">
        <v>165</v>
      </c>
      <c r="D20" s="316" t="s">
        <v>213</v>
      </c>
      <c r="E20" s="316" t="s">
        <v>210</v>
      </c>
      <c r="F20" s="291" t="s">
        <v>389</v>
      </c>
      <c r="G20" s="316" t="s">
        <v>209</v>
      </c>
      <c r="H20" s="317">
        <f>H21</f>
        <v>2.4</v>
      </c>
      <c r="I20" s="317">
        <f>I21</f>
        <v>0.4</v>
      </c>
      <c r="J20" s="317">
        <f>J21+J28</f>
        <v>86862.4</v>
      </c>
      <c r="K20" s="318">
        <f>K21+K27+K26</f>
        <v>76714.95066</v>
      </c>
      <c r="L20" s="319">
        <v>43555.12886</v>
      </c>
      <c r="M20" s="319">
        <v>44973.1</v>
      </c>
      <c r="N20" s="319">
        <v>32322</v>
      </c>
      <c r="O20" s="320">
        <f>O21+O28</f>
        <v>4.8</v>
      </c>
      <c r="P20" s="320">
        <f>P21+P28</f>
        <v>4.8</v>
      </c>
      <c r="Q20" s="32"/>
    </row>
    <row r="21" spans="1:16" s="19" customFormat="1" ht="67.5" customHeight="1">
      <c r="A21" s="294" t="s">
        <v>214</v>
      </c>
      <c r="B21" s="294" t="s">
        <v>174</v>
      </c>
      <c r="C21" s="295" t="s">
        <v>164</v>
      </c>
      <c r="D21" s="296" t="s">
        <v>213</v>
      </c>
      <c r="E21" s="296" t="s">
        <v>210</v>
      </c>
      <c r="F21" s="321" t="s">
        <v>390</v>
      </c>
      <c r="G21" s="296" t="s">
        <v>209</v>
      </c>
      <c r="H21" s="322">
        <f>H26+H22</f>
        <v>2.4</v>
      </c>
      <c r="I21" s="322">
        <v>0.4</v>
      </c>
      <c r="J21" s="322">
        <f>J26+J22+J23+J24+J25</f>
        <v>43386.4</v>
      </c>
      <c r="K21" s="318">
        <f>K24+K25+K22+K23</f>
        <v>43876.87331</v>
      </c>
      <c r="L21" s="319">
        <v>43096</v>
      </c>
      <c r="M21" s="319">
        <v>9966.1</v>
      </c>
      <c r="N21" s="319">
        <v>32322</v>
      </c>
      <c r="O21" s="323">
        <f>O26+O22+O23+O24+O25</f>
        <v>4.8</v>
      </c>
      <c r="P21" s="323">
        <f>P26+P22+P23+P24+P25</f>
        <v>4.8</v>
      </c>
    </row>
    <row r="22" spans="1:16" s="19" customFormat="1" ht="62.25" customHeight="1">
      <c r="A22" s="314"/>
      <c r="B22" s="315" t="s">
        <v>221</v>
      </c>
      <c r="C22" s="324"/>
      <c r="D22" s="296" t="s">
        <v>213</v>
      </c>
      <c r="E22" s="296" t="s">
        <v>217</v>
      </c>
      <c r="F22" s="321" t="s">
        <v>391</v>
      </c>
      <c r="G22" s="296" t="s">
        <v>222</v>
      </c>
      <c r="H22" s="306">
        <v>2.4</v>
      </c>
      <c r="I22" s="306">
        <v>0.1</v>
      </c>
      <c r="J22" s="306">
        <v>0.1</v>
      </c>
      <c r="K22" s="307">
        <v>0.1</v>
      </c>
      <c r="L22" s="308"/>
      <c r="M22" s="308"/>
      <c r="N22" s="308"/>
      <c r="O22" s="309">
        <v>4.8</v>
      </c>
      <c r="P22" s="309">
        <v>4.8</v>
      </c>
    </row>
    <row r="23" spans="1:16" s="19" customFormat="1" ht="66" customHeight="1">
      <c r="A23" s="314"/>
      <c r="B23" s="325" t="s">
        <v>223</v>
      </c>
      <c r="C23" s="310"/>
      <c r="D23" s="296" t="s">
        <v>213</v>
      </c>
      <c r="E23" s="296" t="s">
        <v>217</v>
      </c>
      <c r="F23" s="321" t="s">
        <v>392</v>
      </c>
      <c r="G23" s="296" t="s">
        <v>222</v>
      </c>
      <c r="H23" s="326"/>
      <c r="I23" s="326">
        <v>0.3</v>
      </c>
      <c r="J23" s="326">
        <v>0.3</v>
      </c>
      <c r="K23" s="327">
        <v>0.3</v>
      </c>
      <c r="L23" s="328"/>
      <c r="M23" s="328"/>
      <c r="N23" s="328"/>
      <c r="O23" s="329"/>
      <c r="P23" s="329"/>
    </row>
    <row r="24" spans="1:16" s="19" customFormat="1" ht="130.5" customHeight="1">
      <c r="A24" s="314"/>
      <c r="B24" s="330" t="s">
        <v>224</v>
      </c>
      <c r="C24" s="310"/>
      <c r="D24" s="313" t="s">
        <v>213</v>
      </c>
      <c r="E24" s="313" t="s">
        <v>225</v>
      </c>
      <c r="F24" s="321" t="s">
        <v>226</v>
      </c>
      <c r="G24" s="313" t="s">
        <v>227</v>
      </c>
      <c r="H24" s="326"/>
      <c r="I24" s="326"/>
      <c r="J24" s="326">
        <v>43346</v>
      </c>
      <c r="K24" s="327">
        <v>43596</v>
      </c>
      <c r="L24" s="328">
        <v>43096</v>
      </c>
      <c r="M24" s="328">
        <v>9966.1</v>
      </c>
      <c r="N24" s="328">
        <v>32322</v>
      </c>
      <c r="O24" s="329"/>
      <c r="P24" s="329"/>
    </row>
    <row r="25" spans="1:16" s="19" customFormat="1" ht="55.5" customHeight="1">
      <c r="A25" s="331"/>
      <c r="B25" s="332" t="s">
        <v>228</v>
      </c>
      <c r="C25" s="333"/>
      <c r="D25" s="334" t="s">
        <v>213</v>
      </c>
      <c r="E25" s="334" t="s">
        <v>229</v>
      </c>
      <c r="F25" s="335" t="s">
        <v>230</v>
      </c>
      <c r="G25" s="334" t="s">
        <v>231</v>
      </c>
      <c r="H25" s="336"/>
      <c r="I25" s="336"/>
      <c r="J25" s="336">
        <v>40</v>
      </c>
      <c r="K25" s="337">
        <v>280.47331</v>
      </c>
      <c r="L25" s="338"/>
      <c r="M25" s="328"/>
      <c r="N25" s="328"/>
      <c r="O25" s="328"/>
      <c r="P25" s="328"/>
    </row>
    <row r="26" spans="1:16" s="19" customFormat="1" ht="55.5" customHeight="1">
      <c r="A26" s="331"/>
      <c r="B26" s="300" t="s">
        <v>301</v>
      </c>
      <c r="C26" s="339"/>
      <c r="D26" s="340"/>
      <c r="E26" s="340"/>
      <c r="F26" s="341"/>
      <c r="G26" s="340"/>
      <c r="H26" s="342"/>
      <c r="I26" s="342"/>
      <c r="J26" s="342"/>
      <c r="K26" s="343">
        <v>12199.89616</v>
      </c>
      <c r="L26" s="344"/>
      <c r="M26" s="344"/>
      <c r="N26" s="344"/>
      <c r="O26" s="344"/>
      <c r="P26" s="344"/>
    </row>
    <row r="27" spans="1:16" s="19" customFormat="1" ht="46.5" customHeight="1">
      <c r="A27" s="294" t="s">
        <v>298</v>
      </c>
      <c r="B27" s="332" t="s">
        <v>175</v>
      </c>
      <c r="C27" s="333"/>
      <c r="D27" s="334" t="s">
        <v>213</v>
      </c>
      <c r="E27" s="334" t="s">
        <v>229</v>
      </c>
      <c r="F27" s="335" t="s">
        <v>299</v>
      </c>
      <c r="G27" s="334" t="s">
        <v>209</v>
      </c>
      <c r="H27" s="336"/>
      <c r="I27" s="336"/>
      <c r="J27" s="336">
        <v>43476</v>
      </c>
      <c r="K27" s="327">
        <f>K28+K29+K30</f>
        <v>20638.181190000003</v>
      </c>
      <c r="L27" s="328">
        <v>459.12686</v>
      </c>
      <c r="M27" s="328">
        <v>35007</v>
      </c>
      <c r="N27" s="328"/>
      <c r="O27" s="328"/>
      <c r="P27" s="328"/>
    </row>
    <row r="28" spans="1:16" s="19" customFormat="1" ht="33.75" customHeight="1">
      <c r="A28" s="345" t="s">
        <v>300</v>
      </c>
      <c r="B28" s="346" t="s">
        <v>232</v>
      </c>
      <c r="C28" s="333"/>
      <c r="D28" s="334" t="s">
        <v>213</v>
      </c>
      <c r="E28" s="334" t="s">
        <v>229</v>
      </c>
      <c r="F28" s="335" t="s">
        <v>233</v>
      </c>
      <c r="G28" s="334" t="s">
        <v>231</v>
      </c>
      <c r="H28" s="336"/>
      <c r="I28" s="336"/>
      <c r="J28" s="336">
        <v>43476</v>
      </c>
      <c r="K28" s="327">
        <v>19441.41253</v>
      </c>
      <c r="L28" s="328"/>
      <c r="M28" s="328">
        <v>35007</v>
      </c>
      <c r="N28" s="328"/>
      <c r="O28" s="328"/>
      <c r="P28" s="328"/>
    </row>
    <row r="29" spans="1:16" s="19" customFormat="1" ht="104.25" customHeight="1">
      <c r="A29" s="331"/>
      <c r="B29" s="332" t="s">
        <v>362</v>
      </c>
      <c r="C29" s="333"/>
      <c r="D29" s="334" t="s">
        <v>213</v>
      </c>
      <c r="E29" s="334" t="s">
        <v>229</v>
      </c>
      <c r="F29" s="335" t="s">
        <v>324</v>
      </c>
      <c r="G29" s="334" t="s">
        <v>209</v>
      </c>
      <c r="H29" s="336"/>
      <c r="I29" s="336"/>
      <c r="J29" s="336"/>
      <c r="K29" s="327">
        <v>1000</v>
      </c>
      <c r="L29" s="328"/>
      <c r="M29" s="328"/>
      <c r="N29" s="328"/>
      <c r="O29" s="328"/>
      <c r="P29" s="328"/>
    </row>
    <row r="30" spans="1:16" s="19" customFormat="1" ht="102" customHeight="1">
      <c r="A30" s="331"/>
      <c r="B30" s="332" t="s">
        <v>362</v>
      </c>
      <c r="C30" s="333"/>
      <c r="D30" s="334" t="s">
        <v>213</v>
      </c>
      <c r="E30" s="334" t="s">
        <v>229</v>
      </c>
      <c r="F30" s="335" t="s">
        <v>365</v>
      </c>
      <c r="G30" s="334" t="s">
        <v>209</v>
      </c>
      <c r="H30" s="336"/>
      <c r="I30" s="336"/>
      <c r="J30" s="336"/>
      <c r="K30" s="327">
        <v>196.76866</v>
      </c>
      <c r="L30" s="328">
        <v>459.1</v>
      </c>
      <c r="M30" s="328"/>
      <c r="N30" s="328"/>
      <c r="O30" s="328"/>
      <c r="P30" s="328"/>
    </row>
    <row r="31" spans="1:16" s="19" customFormat="1" ht="71.25" customHeight="1">
      <c r="A31" s="289" t="s">
        <v>52</v>
      </c>
      <c r="B31" s="290" t="s">
        <v>234</v>
      </c>
      <c r="C31" s="289" t="s">
        <v>166</v>
      </c>
      <c r="D31" s="347" t="s">
        <v>209</v>
      </c>
      <c r="E31" s="347" t="s">
        <v>210</v>
      </c>
      <c r="F31" s="291" t="s">
        <v>393</v>
      </c>
      <c r="G31" s="347" t="s">
        <v>209</v>
      </c>
      <c r="H31" s="348">
        <f>H32+H58+H64</f>
        <v>11265.8</v>
      </c>
      <c r="I31" s="348">
        <v>7492.93067</v>
      </c>
      <c r="J31" s="348">
        <f>J32+J58+J64</f>
        <v>18132</v>
      </c>
      <c r="K31" s="349">
        <f>K32+K58+K64</f>
        <v>9258.3358</v>
      </c>
      <c r="L31" s="350">
        <v>9204.156</v>
      </c>
      <c r="M31" s="350">
        <v>9134.59</v>
      </c>
      <c r="N31" s="350">
        <v>6767.1</v>
      </c>
      <c r="O31" s="351">
        <f>O32+O58+O64</f>
        <v>73141</v>
      </c>
      <c r="P31" s="351">
        <f>P32+P58+P64</f>
        <v>73141</v>
      </c>
    </row>
    <row r="32" spans="1:16" s="19" customFormat="1" ht="59.25" customHeight="1">
      <c r="A32" s="311" t="s">
        <v>214</v>
      </c>
      <c r="B32" s="311" t="s">
        <v>145</v>
      </c>
      <c r="C32" s="352" t="s">
        <v>166</v>
      </c>
      <c r="D32" s="313" t="s">
        <v>209</v>
      </c>
      <c r="E32" s="313" t="s">
        <v>210</v>
      </c>
      <c r="F32" s="353" t="s">
        <v>394</v>
      </c>
      <c r="G32" s="313" t="s">
        <v>209</v>
      </c>
      <c r="H32" s="354">
        <f>H34+H35+H36+H37+H38+H39+H40+H41+H42+H43+H44+H45+H46+H47+H48+H49+H50+H51+H52+H53+H54+H55+H56+H57+H33</f>
        <v>11260.8</v>
      </c>
      <c r="I32" s="354">
        <f>I34+I35+I36+I37+I38+I39+I40+I41+I42+I43+I44+I45+I46+I47+I48+I49+I50+I51+I52+I53+I54+I55+I56+I57+I33</f>
        <v>7487.900000000001</v>
      </c>
      <c r="J32" s="354">
        <f>J34+J35+J36+J37+J38+J39+J40+J41+J42+J43+J44+J45+J46+J47+J48+J49+J50+J51+J52+J53+J54+J55+J56+J57+J33</f>
        <v>17618.6</v>
      </c>
      <c r="K32" s="349">
        <f>K34+K35+K36+K37+K38+K39+K40+K41+K42+K43+K44+K45+K46+K47+K48+K49+K50+K51+K52+K53+K54+K55+K56+K57+K33</f>
        <v>9253.3358</v>
      </c>
      <c r="L32" s="350">
        <v>9199.156</v>
      </c>
      <c r="M32" s="350">
        <v>9129.59</v>
      </c>
      <c r="N32" s="350">
        <v>6762.1</v>
      </c>
      <c r="O32" s="355">
        <f>O34+O35+O36+O37+O38+O39+O40+O41+O42+O43+O44+O45+O46+O47+O48+O49+O50+O51+O52+O53+O54+O55+O56+O57+O33</f>
        <v>72926</v>
      </c>
      <c r="P32" s="355">
        <f>P34+P35+P36+P37+P38+P39+P40+P41+P42+P43+P44+P45+P46+P47+P48+P49+P50+P51+P52+P53+P54+P55+P56+P57+P33</f>
        <v>72926</v>
      </c>
    </row>
    <row r="33" spans="1:16" s="19" customFormat="1" ht="101.25" customHeight="1">
      <c r="A33" s="311"/>
      <c r="B33" s="356" t="s">
        <v>235</v>
      </c>
      <c r="C33" s="310"/>
      <c r="D33" s="313" t="s">
        <v>213</v>
      </c>
      <c r="E33" s="313" t="s">
        <v>236</v>
      </c>
      <c r="F33" s="321" t="s">
        <v>395</v>
      </c>
      <c r="G33" s="313" t="s">
        <v>237</v>
      </c>
      <c r="H33" s="357">
        <v>4755.6</v>
      </c>
      <c r="I33" s="326">
        <v>1000</v>
      </c>
      <c r="J33" s="326">
        <v>1000</v>
      </c>
      <c r="K33" s="327"/>
      <c r="L33" s="328"/>
      <c r="M33" s="328"/>
      <c r="N33" s="328"/>
      <c r="O33" s="329"/>
      <c r="P33" s="329"/>
    </row>
    <row r="34" spans="1:16" s="19" customFormat="1" ht="48" customHeight="1">
      <c r="A34" s="358"/>
      <c r="B34" s="356" t="s">
        <v>238</v>
      </c>
      <c r="C34" s="359"/>
      <c r="D34" s="296" t="s">
        <v>213</v>
      </c>
      <c r="E34" s="296" t="s">
        <v>236</v>
      </c>
      <c r="F34" s="321" t="s">
        <v>396</v>
      </c>
      <c r="G34" s="296" t="s">
        <v>239</v>
      </c>
      <c r="H34" s="306">
        <v>131.2</v>
      </c>
      <c r="I34" s="306">
        <v>17.2</v>
      </c>
      <c r="J34" s="306">
        <v>499</v>
      </c>
      <c r="K34" s="307">
        <v>0.30032</v>
      </c>
      <c r="L34" s="308">
        <v>4979.82335</v>
      </c>
      <c r="M34" s="308">
        <v>5296.6</v>
      </c>
      <c r="N34" s="308">
        <v>5471.6</v>
      </c>
      <c r="O34" s="309">
        <v>4635.5</v>
      </c>
      <c r="P34" s="309">
        <v>4635.5</v>
      </c>
    </row>
    <row r="35" spans="1:16" s="19" customFormat="1" ht="99.75" customHeight="1">
      <c r="A35" s="360"/>
      <c r="B35" s="325" t="s">
        <v>240</v>
      </c>
      <c r="C35" s="359"/>
      <c r="D35" s="296" t="s">
        <v>213</v>
      </c>
      <c r="E35" s="296" t="s">
        <v>236</v>
      </c>
      <c r="F35" s="321" t="s">
        <v>397</v>
      </c>
      <c r="G35" s="296" t="s">
        <v>222</v>
      </c>
      <c r="H35" s="306"/>
      <c r="I35" s="306">
        <v>47.7</v>
      </c>
      <c r="J35" s="306"/>
      <c r="K35" s="307"/>
      <c r="L35" s="308">
        <v>720.6</v>
      </c>
      <c r="M35" s="308">
        <v>720.6</v>
      </c>
      <c r="N35" s="308">
        <v>720.6</v>
      </c>
      <c r="O35" s="309"/>
      <c r="P35" s="309"/>
    </row>
    <row r="36" spans="1:16" s="19" customFormat="1" ht="81.75" customHeight="1">
      <c r="A36"/>
      <c r="B36" s="325" t="s">
        <v>241</v>
      </c>
      <c r="C36" s="359"/>
      <c r="D36" s="296" t="s">
        <v>213</v>
      </c>
      <c r="E36" s="296" t="s">
        <v>236</v>
      </c>
      <c r="F36" s="321" t="s">
        <v>398</v>
      </c>
      <c r="G36" s="296" t="s">
        <v>222</v>
      </c>
      <c r="H36" s="306"/>
      <c r="I36" s="306">
        <v>41.6</v>
      </c>
      <c r="J36" s="306">
        <v>18.3</v>
      </c>
      <c r="K36" s="307"/>
      <c r="L36" s="308">
        <v>569.9</v>
      </c>
      <c r="M36" s="308">
        <v>569.9</v>
      </c>
      <c r="N36" s="308">
        <v>569.9</v>
      </c>
      <c r="O36" s="309"/>
      <c r="P36" s="309"/>
    </row>
    <row r="37" spans="1:16" s="19" customFormat="1" ht="15">
      <c r="A37" s="358"/>
      <c r="B37" s="361"/>
      <c r="C37" s="359"/>
      <c r="D37" s="296"/>
      <c r="E37" s="296"/>
      <c r="F37" s="321"/>
      <c r="G37" s="296"/>
      <c r="H37" s="306"/>
      <c r="I37" s="306"/>
      <c r="J37" s="306"/>
      <c r="K37" s="307"/>
      <c r="L37" s="308"/>
      <c r="M37" s="308"/>
      <c r="N37" s="308"/>
      <c r="O37" s="309"/>
      <c r="P37" s="309"/>
    </row>
    <row r="38" spans="1:16" s="19" customFormat="1" ht="25.5" customHeight="1">
      <c r="A38" s="360"/>
      <c r="B38" s="356"/>
      <c r="C38" s="359"/>
      <c r="D38" s="296"/>
      <c r="E38" s="296"/>
      <c r="F38" s="321"/>
      <c r="G38" s="296"/>
      <c r="H38" s="357"/>
      <c r="I38" s="357"/>
      <c r="J38" s="357"/>
      <c r="K38" s="362"/>
      <c r="L38" s="363"/>
      <c r="M38" s="363"/>
      <c r="N38" s="363"/>
      <c r="O38" s="364"/>
      <c r="P38" s="364"/>
    </row>
    <row r="39" spans="1:16" s="19" customFormat="1" ht="13.5" customHeight="1">
      <c r="A39" s="360"/>
      <c r="B39" s="356"/>
      <c r="C39" s="359"/>
      <c r="D39" s="296"/>
      <c r="E39" s="296"/>
      <c r="F39" s="321"/>
      <c r="G39" s="296"/>
      <c r="H39" s="357"/>
      <c r="I39" s="357"/>
      <c r="J39" s="357"/>
      <c r="K39" s="362"/>
      <c r="L39" s="363"/>
      <c r="M39" s="363"/>
      <c r="N39" s="363"/>
      <c r="O39" s="364"/>
      <c r="P39" s="364"/>
    </row>
    <row r="40" spans="1:16" s="19" customFormat="1" ht="22.5" customHeight="1">
      <c r="A40" s="360"/>
      <c r="B40" s="356"/>
      <c r="C40" s="359"/>
      <c r="D40" s="296"/>
      <c r="E40" s="296"/>
      <c r="F40" s="321"/>
      <c r="G40" s="296"/>
      <c r="H40" s="357"/>
      <c r="I40" s="357"/>
      <c r="J40" s="357"/>
      <c r="K40" s="362"/>
      <c r="L40" s="363"/>
      <c r="M40" s="363"/>
      <c r="N40" s="363"/>
      <c r="O40" s="364"/>
      <c r="P40" s="364"/>
    </row>
    <row r="41" spans="1:16" s="19" customFormat="1" ht="15.75" customHeight="1">
      <c r="A41" s="360"/>
      <c r="B41" s="356"/>
      <c r="C41" s="359"/>
      <c r="D41" s="296"/>
      <c r="E41" s="296"/>
      <c r="F41" s="321"/>
      <c r="G41" s="296"/>
      <c r="H41" s="357"/>
      <c r="I41" s="357"/>
      <c r="J41" s="357"/>
      <c r="K41" s="362"/>
      <c r="L41" s="363"/>
      <c r="M41" s="363"/>
      <c r="N41" s="363"/>
      <c r="O41" s="364"/>
      <c r="P41" s="364"/>
    </row>
    <row r="42" spans="1:16" s="19" customFormat="1" ht="114.75" customHeight="1">
      <c r="A42" s="360"/>
      <c r="B42" s="361" t="s">
        <v>242</v>
      </c>
      <c r="C42" s="359"/>
      <c r="D42" s="296" t="s">
        <v>213</v>
      </c>
      <c r="E42" s="296" t="s">
        <v>236</v>
      </c>
      <c r="F42" s="321" t="s">
        <v>399</v>
      </c>
      <c r="G42" s="296" t="s">
        <v>222</v>
      </c>
      <c r="H42" s="357">
        <v>588.7</v>
      </c>
      <c r="I42" s="357"/>
      <c r="J42" s="357"/>
      <c r="K42" s="362"/>
      <c r="L42" s="363"/>
      <c r="M42" s="363"/>
      <c r="N42" s="363"/>
      <c r="O42" s="364"/>
      <c r="P42" s="364"/>
    </row>
    <row r="43" spans="1:16" s="19" customFormat="1" ht="21.75" customHeight="1">
      <c r="A43" s="360"/>
      <c r="B43" s="356"/>
      <c r="C43" s="359"/>
      <c r="D43" s="296"/>
      <c r="E43" s="296"/>
      <c r="F43" s="321"/>
      <c r="G43" s="296"/>
      <c r="H43" s="357"/>
      <c r="I43" s="357"/>
      <c r="J43" s="357"/>
      <c r="K43" s="362"/>
      <c r="L43" s="363"/>
      <c r="M43" s="363"/>
      <c r="N43" s="363"/>
      <c r="O43" s="364"/>
      <c r="P43" s="364"/>
    </row>
    <row r="44" spans="1:16" s="19" customFormat="1" ht="60" customHeight="1">
      <c r="A44" s="360"/>
      <c r="B44" s="356" t="s">
        <v>243</v>
      </c>
      <c r="C44" s="360"/>
      <c r="D44" s="296" t="s">
        <v>209</v>
      </c>
      <c r="E44" s="296" t="s">
        <v>236</v>
      </c>
      <c r="F44" s="321" t="s">
        <v>400</v>
      </c>
      <c r="G44" s="296" t="s">
        <v>209</v>
      </c>
      <c r="H44" s="357">
        <v>1033</v>
      </c>
      <c r="I44" s="357"/>
      <c r="J44" s="357"/>
      <c r="K44" s="362"/>
      <c r="L44" s="363"/>
      <c r="M44" s="363"/>
      <c r="N44" s="363"/>
      <c r="O44" s="364"/>
      <c r="P44" s="364"/>
    </row>
    <row r="45" spans="1:16" s="19" customFormat="1" ht="144.75" customHeight="1">
      <c r="A45" s="360"/>
      <c r="B45" s="356" t="s">
        <v>244</v>
      </c>
      <c r="C45" s="360"/>
      <c r="D45" s="296" t="s">
        <v>245</v>
      </c>
      <c r="E45" s="296" t="s">
        <v>236</v>
      </c>
      <c r="F45" s="321" t="s">
        <v>401</v>
      </c>
      <c r="G45" s="296" t="s">
        <v>237</v>
      </c>
      <c r="H45" s="357">
        <v>274</v>
      </c>
      <c r="I45" s="365">
        <v>1007.8</v>
      </c>
      <c r="J45" s="357">
        <v>1181.1</v>
      </c>
      <c r="K45" s="362">
        <v>1441.1</v>
      </c>
      <c r="L45" s="363">
        <v>720.6</v>
      </c>
      <c r="M45" s="363">
        <v>720.6</v>
      </c>
      <c r="N45" s="363">
        <v>720.6</v>
      </c>
      <c r="O45" s="364">
        <v>720.6</v>
      </c>
      <c r="P45" s="364">
        <v>720.6</v>
      </c>
    </row>
    <row r="46" spans="1:16" s="19" customFormat="1" ht="117.75" customHeight="1">
      <c r="A46" s="360"/>
      <c r="B46" s="361" t="s">
        <v>246</v>
      </c>
      <c r="C46" s="360"/>
      <c r="D46" s="296" t="s">
        <v>209</v>
      </c>
      <c r="E46" s="296" t="s">
        <v>236</v>
      </c>
      <c r="F46" s="321" t="s">
        <v>402</v>
      </c>
      <c r="G46" s="296" t="s">
        <v>237</v>
      </c>
      <c r="H46" s="357"/>
      <c r="I46" s="365">
        <v>1597</v>
      </c>
      <c r="J46" s="357">
        <v>1607.3</v>
      </c>
      <c r="K46" s="362">
        <v>1666.2</v>
      </c>
      <c r="L46" s="363">
        <v>569.9</v>
      </c>
      <c r="M46" s="363">
        <v>569.9</v>
      </c>
      <c r="N46" s="363">
        <v>569.9</v>
      </c>
      <c r="O46" s="364">
        <v>569.9</v>
      </c>
      <c r="P46" s="364">
        <v>569.9</v>
      </c>
    </row>
    <row r="47" spans="1:16" s="19" customFormat="1" ht="122.25" customHeight="1">
      <c r="A47" s="360"/>
      <c r="B47" s="361" t="s">
        <v>247</v>
      </c>
      <c r="C47" s="360"/>
      <c r="D47" s="296" t="s">
        <v>209</v>
      </c>
      <c r="E47" s="296" t="s">
        <v>236</v>
      </c>
      <c r="F47" s="321" t="s">
        <v>403</v>
      </c>
      <c r="G47" s="296" t="s">
        <v>237</v>
      </c>
      <c r="H47" s="357"/>
      <c r="I47" s="357">
        <v>1771.8</v>
      </c>
      <c r="J47" s="357">
        <v>1354.9</v>
      </c>
      <c r="K47" s="362">
        <v>2277.7</v>
      </c>
      <c r="L47" s="363"/>
      <c r="M47" s="363"/>
      <c r="N47" s="363"/>
      <c r="O47" s="364"/>
      <c r="P47" s="364"/>
    </row>
    <row r="48" spans="1:16" s="19" customFormat="1" ht="63" customHeight="1">
      <c r="A48" s="360"/>
      <c r="B48" s="361" t="s">
        <v>248</v>
      </c>
      <c r="C48" s="360"/>
      <c r="D48" s="296" t="s">
        <v>213</v>
      </c>
      <c r="E48" s="296" t="s">
        <v>236</v>
      </c>
      <c r="F48" s="321" t="s">
        <v>249</v>
      </c>
      <c r="G48" s="296" t="s">
        <v>231</v>
      </c>
      <c r="H48" s="357"/>
      <c r="I48" s="357"/>
      <c r="J48" s="357"/>
      <c r="K48" s="362"/>
      <c r="L48" s="363"/>
      <c r="M48" s="363"/>
      <c r="N48" s="363"/>
      <c r="O48" s="364">
        <v>60000</v>
      </c>
      <c r="P48" s="364">
        <v>60000</v>
      </c>
    </row>
    <row r="49" spans="1:16" s="19" customFormat="1" ht="56.25" customHeight="1">
      <c r="A49" s="360"/>
      <c r="B49" s="361" t="s">
        <v>250</v>
      </c>
      <c r="C49" s="360"/>
      <c r="D49" s="296" t="s">
        <v>213</v>
      </c>
      <c r="E49" s="296" t="s">
        <v>236</v>
      </c>
      <c r="F49" s="321" t="s">
        <v>251</v>
      </c>
      <c r="G49" s="296" t="s">
        <v>231</v>
      </c>
      <c r="H49" s="357"/>
      <c r="I49" s="357"/>
      <c r="J49" s="357"/>
      <c r="K49" s="362"/>
      <c r="L49" s="363"/>
      <c r="M49" s="363"/>
      <c r="N49" s="363"/>
      <c r="O49" s="364"/>
      <c r="P49" s="364"/>
    </row>
    <row r="50" spans="1:16" s="185" customFormat="1" ht="61.5" customHeight="1">
      <c r="A50" s="366"/>
      <c r="B50" s="300" t="s">
        <v>252</v>
      </c>
      <c r="C50" s="366"/>
      <c r="D50" s="340" t="s">
        <v>245</v>
      </c>
      <c r="E50" s="340" t="s">
        <v>236</v>
      </c>
      <c r="F50" s="341" t="s">
        <v>253</v>
      </c>
      <c r="G50" s="340" t="s">
        <v>254</v>
      </c>
      <c r="H50" s="367"/>
      <c r="I50" s="367"/>
      <c r="J50" s="367"/>
      <c r="K50" s="362"/>
      <c r="L50" s="363"/>
      <c r="M50" s="363"/>
      <c r="N50" s="363"/>
      <c r="O50" s="363"/>
      <c r="P50" s="363"/>
    </row>
    <row r="51" spans="1:16" s="185" customFormat="1" ht="97.5" customHeight="1">
      <c r="A51" s="366"/>
      <c r="B51" s="332" t="s">
        <v>255</v>
      </c>
      <c r="C51" s="366"/>
      <c r="D51" s="340" t="s">
        <v>245</v>
      </c>
      <c r="E51" s="340" t="s">
        <v>236</v>
      </c>
      <c r="F51" s="335" t="s">
        <v>256</v>
      </c>
      <c r="G51" s="340" t="s">
        <v>237</v>
      </c>
      <c r="H51" s="367">
        <v>2300</v>
      </c>
      <c r="I51" s="367">
        <v>2004.8</v>
      </c>
      <c r="J51" s="367">
        <v>8989.8</v>
      </c>
      <c r="K51" s="362">
        <v>300</v>
      </c>
      <c r="L51" s="363"/>
      <c r="M51" s="363"/>
      <c r="N51" s="363"/>
      <c r="O51" s="363">
        <v>3000</v>
      </c>
      <c r="P51" s="363">
        <v>3000</v>
      </c>
    </row>
    <row r="52" spans="1:16" ht="144.75" customHeight="1">
      <c r="A52" s="360"/>
      <c r="B52" s="368" t="s">
        <v>257</v>
      </c>
      <c r="C52" s="360"/>
      <c r="D52" s="296" t="s">
        <v>213</v>
      </c>
      <c r="E52" s="296" t="s">
        <v>236</v>
      </c>
      <c r="F52" s="321" t="s">
        <v>258</v>
      </c>
      <c r="G52" s="296" t="s">
        <v>237</v>
      </c>
      <c r="H52" s="357"/>
      <c r="I52" s="357"/>
      <c r="J52" s="357">
        <v>171.3</v>
      </c>
      <c r="K52" s="362"/>
      <c r="L52" s="363"/>
      <c r="M52" s="363"/>
      <c r="N52" s="363"/>
      <c r="O52" s="364"/>
      <c r="P52" s="364"/>
    </row>
    <row r="53" spans="1:16" ht="82.5" customHeight="1">
      <c r="A53" s="360"/>
      <c r="B53" s="356" t="s">
        <v>259</v>
      </c>
      <c r="C53" s="360"/>
      <c r="D53" s="296" t="s">
        <v>213</v>
      </c>
      <c r="E53" s="296" t="s">
        <v>236</v>
      </c>
      <c r="F53" s="321"/>
      <c r="G53" s="296" t="s">
        <v>231</v>
      </c>
      <c r="H53" s="357"/>
      <c r="I53" s="357"/>
      <c r="J53" s="357"/>
      <c r="K53" s="362"/>
      <c r="L53" s="363"/>
      <c r="M53" s="363"/>
      <c r="N53" s="363"/>
      <c r="O53" s="364"/>
      <c r="P53" s="364"/>
    </row>
    <row r="54" spans="1:16" ht="176.25" customHeight="1">
      <c r="A54" s="360"/>
      <c r="B54" s="368" t="s">
        <v>260</v>
      </c>
      <c r="C54" s="360"/>
      <c r="D54" s="296" t="s">
        <v>213</v>
      </c>
      <c r="E54" s="296" t="s">
        <v>236</v>
      </c>
      <c r="F54" s="321" t="s">
        <v>261</v>
      </c>
      <c r="G54" s="296" t="s">
        <v>237</v>
      </c>
      <c r="H54" s="357"/>
      <c r="I54" s="357"/>
      <c r="J54" s="357">
        <v>197.4</v>
      </c>
      <c r="K54" s="362"/>
      <c r="L54" s="363"/>
      <c r="M54" s="363"/>
      <c r="N54" s="363"/>
      <c r="O54" s="364"/>
      <c r="P54" s="364"/>
    </row>
    <row r="55" spans="1:16" ht="39.75" customHeight="1">
      <c r="A55" s="360"/>
      <c r="B55" s="356"/>
      <c r="C55" s="360"/>
      <c r="D55" s="296"/>
      <c r="E55" s="296"/>
      <c r="F55" s="321"/>
      <c r="G55" s="296"/>
      <c r="H55" s="357"/>
      <c r="I55" s="357"/>
      <c r="J55" s="357"/>
      <c r="K55" s="362"/>
      <c r="L55" s="363"/>
      <c r="M55" s="363"/>
      <c r="N55" s="363"/>
      <c r="O55" s="364"/>
      <c r="P55" s="364"/>
    </row>
    <row r="56" spans="1:16" ht="138" customHeight="1">
      <c r="A56" s="360"/>
      <c r="B56" s="356" t="s">
        <v>262</v>
      </c>
      <c r="C56" s="360"/>
      <c r="D56" s="296" t="s">
        <v>213</v>
      </c>
      <c r="E56" s="296" t="s">
        <v>236</v>
      </c>
      <c r="F56" s="369" t="s">
        <v>404</v>
      </c>
      <c r="G56" s="296" t="s">
        <v>231</v>
      </c>
      <c r="H56" s="357">
        <v>2178.3</v>
      </c>
      <c r="I56" s="357"/>
      <c r="J56" s="357">
        <v>2599.5</v>
      </c>
      <c r="K56" s="362">
        <v>3568.03548</v>
      </c>
      <c r="L56" s="363">
        <v>2928.83265</v>
      </c>
      <c r="M56" s="363">
        <v>2542.49</v>
      </c>
      <c r="N56" s="363"/>
      <c r="O56" s="364">
        <v>4000</v>
      </c>
      <c r="P56" s="364">
        <v>4000</v>
      </c>
    </row>
    <row r="57" spans="1:16" ht="38.25" customHeight="1">
      <c r="A57" s="370"/>
      <c r="B57" s="356"/>
      <c r="C57" s="360"/>
      <c r="D57" s="296" t="s">
        <v>213</v>
      </c>
      <c r="E57" s="296" t="s">
        <v>236</v>
      </c>
      <c r="F57" s="321" t="s">
        <v>405</v>
      </c>
      <c r="G57" s="296" t="s">
        <v>231</v>
      </c>
      <c r="H57" s="357"/>
      <c r="I57" s="357"/>
      <c r="J57" s="357"/>
      <c r="K57" s="362"/>
      <c r="L57" s="363"/>
      <c r="M57" s="363"/>
      <c r="N57" s="363"/>
      <c r="O57" s="364"/>
      <c r="P57" s="364"/>
    </row>
    <row r="58" spans="1:16" ht="55.5" customHeight="1">
      <c r="A58" s="311" t="s">
        <v>214</v>
      </c>
      <c r="B58" s="294" t="s">
        <v>146</v>
      </c>
      <c r="C58" s="371" t="s">
        <v>263</v>
      </c>
      <c r="D58" s="296" t="s">
        <v>209</v>
      </c>
      <c r="E58" s="296" t="s">
        <v>210</v>
      </c>
      <c r="F58" s="353" t="s">
        <v>406</v>
      </c>
      <c r="G58" s="296" t="s">
        <v>209</v>
      </c>
      <c r="H58" s="372">
        <f>H59+H60+H61</f>
        <v>5</v>
      </c>
      <c r="I58" s="372">
        <f>I59+I60+I61</f>
        <v>5</v>
      </c>
      <c r="J58" s="372">
        <f>J59+J60+J61+J62+J63</f>
        <v>513.4000000000001</v>
      </c>
      <c r="K58" s="286">
        <f>K59+K60+K61+K62+K63</f>
        <v>5</v>
      </c>
      <c r="L58" s="287">
        <f>L59+L60+L61+L62+L63</f>
        <v>5</v>
      </c>
      <c r="M58" s="287">
        <f>M59+M60+M61+M62+M63</f>
        <v>5</v>
      </c>
      <c r="N58" s="287">
        <v>5</v>
      </c>
      <c r="O58" s="299">
        <f>O59+O60+O61+O62+O63</f>
        <v>15</v>
      </c>
      <c r="P58" s="299">
        <f>P59+P60+P61+P62+P63</f>
        <v>15</v>
      </c>
    </row>
    <row r="59" spans="1:16" ht="57.75" customHeight="1">
      <c r="A59" s="294"/>
      <c r="B59" s="356" t="s">
        <v>264</v>
      </c>
      <c r="C59" s="360"/>
      <c r="D59" s="296" t="s">
        <v>213</v>
      </c>
      <c r="E59" s="296" t="s">
        <v>217</v>
      </c>
      <c r="F59" s="353" t="s">
        <v>407</v>
      </c>
      <c r="G59" s="296" t="s">
        <v>209</v>
      </c>
      <c r="H59" s="357">
        <v>5</v>
      </c>
      <c r="I59" s="357">
        <v>5</v>
      </c>
      <c r="J59" s="357"/>
      <c r="K59" s="362">
        <v>5</v>
      </c>
      <c r="L59" s="363">
        <v>5</v>
      </c>
      <c r="M59" s="363">
        <v>5</v>
      </c>
      <c r="N59" s="363">
        <v>5</v>
      </c>
      <c r="O59" s="364">
        <v>5</v>
      </c>
      <c r="P59" s="364">
        <v>5</v>
      </c>
    </row>
    <row r="60" spans="1:16" ht="43.5" customHeight="1">
      <c r="A60" s="489"/>
      <c r="B60" s="315" t="s">
        <v>24</v>
      </c>
      <c r="C60" s="360"/>
      <c r="D60" s="296" t="s">
        <v>213</v>
      </c>
      <c r="E60" s="296" t="s">
        <v>217</v>
      </c>
      <c r="F60" s="353" t="s">
        <v>265</v>
      </c>
      <c r="G60" s="296" t="s">
        <v>222</v>
      </c>
      <c r="H60" s="357"/>
      <c r="I60" s="357"/>
      <c r="J60" s="357"/>
      <c r="K60" s="362"/>
      <c r="L60" s="363"/>
      <c r="M60" s="363"/>
      <c r="N60" s="363"/>
      <c r="O60" s="364"/>
      <c r="P60" s="364"/>
    </row>
    <row r="61" spans="1:16" ht="41.25" customHeight="1">
      <c r="A61" s="489"/>
      <c r="B61" s="315" t="s">
        <v>24</v>
      </c>
      <c r="C61" s="360"/>
      <c r="D61" s="296" t="s">
        <v>213</v>
      </c>
      <c r="E61" s="296" t="s">
        <v>217</v>
      </c>
      <c r="F61" s="353" t="s">
        <v>408</v>
      </c>
      <c r="G61" s="296" t="s">
        <v>209</v>
      </c>
      <c r="H61" s="357"/>
      <c r="I61" s="357"/>
      <c r="J61" s="357"/>
      <c r="K61" s="362"/>
      <c r="L61" s="363"/>
      <c r="M61" s="363"/>
      <c r="N61" s="363"/>
      <c r="O61" s="364">
        <v>10</v>
      </c>
      <c r="P61" s="364">
        <v>10</v>
      </c>
    </row>
    <row r="62" spans="1:16" ht="138" customHeight="1" thickBot="1">
      <c r="A62" s="373"/>
      <c r="B62" s="332" t="s">
        <v>266</v>
      </c>
      <c r="C62" s="366"/>
      <c r="D62" s="340" t="s">
        <v>213</v>
      </c>
      <c r="E62" s="340" t="s">
        <v>236</v>
      </c>
      <c r="F62" s="374" t="s">
        <v>267</v>
      </c>
      <c r="G62" s="340" t="s">
        <v>237</v>
      </c>
      <c r="H62" s="367"/>
      <c r="I62" s="367"/>
      <c r="J62" s="367">
        <v>340.6</v>
      </c>
      <c r="K62" s="362"/>
      <c r="L62" s="363"/>
      <c r="M62" s="363"/>
      <c r="N62" s="363"/>
      <c r="O62" s="363"/>
      <c r="P62" s="363"/>
    </row>
    <row r="63" spans="1:18" s="31" customFormat="1" ht="153.75" customHeight="1" thickBot="1">
      <c r="A63" s="373"/>
      <c r="B63" s="332" t="s">
        <v>268</v>
      </c>
      <c r="C63" s="366"/>
      <c r="D63" s="340" t="s">
        <v>213</v>
      </c>
      <c r="E63" s="340" t="s">
        <v>236</v>
      </c>
      <c r="F63" s="335" t="s">
        <v>269</v>
      </c>
      <c r="G63" s="340" t="s">
        <v>237</v>
      </c>
      <c r="H63" s="367"/>
      <c r="I63" s="367"/>
      <c r="J63" s="367">
        <v>172.8</v>
      </c>
      <c r="K63" s="362"/>
      <c r="L63" s="363"/>
      <c r="M63" s="363"/>
      <c r="N63" s="363"/>
      <c r="O63" s="363"/>
      <c r="P63" s="363"/>
      <c r="Q63" s="15"/>
      <c r="R63" s="15"/>
    </row>
    <row r="64" spans="1:16" s="15" customFormat="1" ht="120">
      <c r="A64" s="311" t="s">
        <v>214</v>
      </c>
      <c r="B64" s="294" t="s">
        <v>23</v>
      </c>
      <c r="C64" s="371" t="s">
        <v>270</v>
      </c>
      <c r="D64" s="296" t="s">
        <v>209</v>
      </c>
      <c r="E64" s="296" t="s">
        <v>210</v>
      </c>
      <c r="F64" s="353" t="s">
        <v>409</v>
      </c>
      <c r="G64" s="296" t="s">
        <v>209</v>
      </c>
      <c r="H64" s="372">
        <f aca="true" t="shared" si="3" ref="H64:M64">H65+H66</f>
        <v>0</v>
      </c>
      <c r="I64" s="372">
        <f t="shared" si="3"/>
        <v>0</v>
      </c>
      <c r="J64" s="372">
        <f t="shared" si="3"/>
        <v>0</v>
      </c>
      <c r="K64" s="286">
        <f t="shared" si="3"/>
        <v>0</v>
      </c>
      <c r="L64" s="287">
        <f t="shared" si="3"/>
        <v>0</v>
      </c>
      <c r="M64" s="287">
        <f t="shared" si="3"/>
        <v>0</v>
      </c>
      <c r="N64" s="287"/>
      <c r="O64" s="299">
        <f>O65+O66</f>
        <v>200</v>
      </c>
      <c r="P64" s="299">
        <f>P65+P66</f>
        <v>200</v>
      </c>
    </row>
    <row r="65" spans="1:16" ht="15">
      <c r="A65" s="360"/>
      <c r="B65" s="356" t="s">
        <v>271</v>
      </c>
      <c r="C65" s="360"/>
      <c r="D65" s="296">
        <v>904</v>
      </c>
      <c r="E65" s="296" t="s">
        <v>236</v>
      </c>
      <c r="F65" s="353" t="s">
        <v>410</v>
      </c>
      <c r="G65" s="296" t="s">
        <v>209</v>
      </c>
      <c r="H65" s="357"/>
      <c r="I65" s="357"/>
      <c r="J65" s="357"/>
      <c r="K65" s="362"/>
      <c r="L65" s="363"/>
      <c r="M65" s="363"/>
      <c r="N65" s="363"/>
      <c r="O65" s="364">
        <v>200</v>
      </c>
      <c r="P65" s="364">
        <v>200</v>
      </c>
    </row>
    <row r="66" spans="1:16" ht="72" customHeight="1">
      <c r="A66" s="360"/>
      <c r="B66" s="356" t="s">
        <v>272</v>
      </c>
      <c r="C66" s="360"/>
      <c r="D66" s="296" t="s">
        <v>209</v>
      </c>
      <c r="E66" s="296" t="s">
        <v>210</v>
      </c>
      <c r="F66" s="353" t="s">
        <v>411</v>
      </c>
      <c r="G66" s="296" t="s">
        <v>209</v>
      </c>
      <c r="H66" s="357"/>
      <c r="I66" s="357"/>
      <c r="J66" s="357"/>
      <c r="K66" s="362"/>
      <c r="L66" s="363"/>
      <c r="M66" s="363"/>
      <c r="N66" s="363"/>
      <c r="O66" s="364"/>
      <c r="P66" s="364"/>
    </row>
    <row r="67" spans="1:16" s="11" customFormat="1" ht="55.5" customHeight="1">
      <c r="A67" s="289" t="s">
        <v>53</v>
      </c>
      <c r="B67" s="375" t="s">
        <v>273</v>
      </c>
      <c r="C67" s="289" t="s">
        <v>165</v>
      </c>
      <c r="D67" s="347">
        <v>904</v>
      </c>
      <c r="E67" s="347" t="s">
        <v>210</v>
      </c>
      <c r="F67" s="291" t="s">
        <v>412</v>
      </c>
      <c r="G67" s="347" t="s">
        <v>209</v>
      </c>
      <c r="H67" s="376">
        <f>H68+H79</f>
        <v>3268.5999999999995</v>
      </c>
      <c r="I67" s="376">
        <v>950.9</v>
      </c>
      <c r="J67" s="376">
        <f>J68+J79</f>
        <v>1780.9</v>
      </c>
      <c r="K67" s="286">
        <f>K68+K79</f>
        <v>2260.45758</v>
      </c>
      <c r="L67" s="287">
        <v>2196.3</v>
      </c>
      <c r="M67" s="287">
        <v>1912</v>
      </c>
      <c r="N67" s="287">
        <v>1891</v>
      </c>
      <c r="O67" s="293">
        <f>O68+O79</f>
        <v>2340</v>
      </c>
      <c r="P67" s="293">
        <f>P68+P79</f>
        <v>2340</v>
      </c>
    </row>
    <row r="68" spans="1:16" s="11" customFormat="1" ht="30.75" customHeight="1">
      <c r="A68" s="311" t="s">
        <v>214</v>
      </c>
      <c r="B68" s="294" t="s">
        <v>178</v>
      </c>
      <c r="C68" s="377" t="s">
        <v>274</v>
      </c>
      <c r="D68" s="313">
        <v>904</v>
      </c>
      <c r="E68" s="313" t="s">
        <v>210</v>
      </c>
      <c r="F68" s="321" t="s">
        <v>413</v>
      </c>
      <c r="G68" s="313" t="s">
        <v>209</v>
      </c>
      <c r="H68" s="372">
        <v>861.2</v>
      </c>
      <c r="I68" s="372">
        <v>949.7</v>
      </c>
      <c r="J68" s="372">
        <f>J69+J70+J71+J72+J73+J74+J75+J76</f>
        <v>1779.7</v>
      </c>
      <c r="K68" s="286">
        <f>K69+K74+K75</f>
        <v>2259.25758</v>
      </c>
      <c r="L68" s="287">
        <v>2196.3</v>
      </c>
      <c r="M68" s="287">
        <v>1912</v>
      </c>
      <c r="N68" s="287">
        <v>1891</v>
      </c>
      <c r="O68" s="299">
        <f>O69+O70+O71+O72+O73+O74+O75+O76</f>
        <v>2310</v>
      </c>
      <c r="P68" s="299">
        <f>P69+P70+P71+P72+P73+P74+P75+P76</f>
        <v>2310</v>
      </c>
    </row>
    <row r="69" spans="1:16" s="11" customFormat="1" ht="42" customHeight="1">
      <c r="A69" s="311"/>
      <c r="B69" s="315" t="s">
        <v>169</v>
      </c>
      <c r="C69" s="360"/>
      <c r="D69" s="313" t="s">
        <v>213</v>
      </c>
      <c r="E69" s="313" t="s">
        <v>275</v>
      </c>
      <c r="F69" s="321" t="s">
        <v>276</v>
      </c>
      <c r="G69" s="313" t="s">
        <v>209</v>
      </c>
      <c r="H69" s="357"/>
      <c r="I69" s="357"/>
      <c r="J69" s="357"/>
      <c r="K69" s="362">
        <v>2191.60158</v>
      </c>
      <c r="L69" s="363">
        <v>2091.3</v>
      </c>
      <c r="M69" s="363">
        <v>1807</v>
      </c>
      <c r="N69" s="363">
        <v>1786</v>
      </c>
      <c r="O69" s="364"/>
      <c r="P69" s="364"/>
    </row>
    <row r="70" spans="1:16" s="11" customFormat="1" ht="15.75" customHeight="1" hidden="1" thickBot="1">
      <c r="A70" s="360"/>
      <c r="B70" s="315" t="s">
        <v>169</v>
      </c>
      <c r="C70" s="360"/>
      <c r="D70" s="313">
        <v>904</v>
      </c>
      <c r="E70" s="313" t="s">
        <v>275</v>
      </c>
      <c r="F70" s="321" t="s">
        <v>414</v>
      </c>
      <c r="G70" s="313" t="s">
        <v>209</v>
      </c>
      <c r="H70" s="357">
        <v>849.8</v>
      </c>
      <c r="I70" s="357">
        <v>949.7</v>
      </c>
      <c r="J70" s="357">
        <v>1774.7</v>
      </c>
      <c r="K70" s="362">
        <v>2030.4</v>
      </c>
      <c r="L70" s="363">
        <v>1952.3</v>
      </c>
      <c r="M70" s="363">
        <v>1930.2</v>
      </c>
      <c r="N70" s="363">
        <v>2000</v>
      </c>
      <c r="O70" s="364">
        <v>2000</v>
      </c>
      <c r="P70" s="364">
        <v>2000</v>
      </c>
    </row>
    <row r="71" spans="1:16" s="11" customFormat="1" ht="15.75" customHeight="1" hidden="1" thickBot="1">
      <c r="A71" s="360"/>
      <c r="B71" s="315"/>
      <c r="C71" s="360"/>
      <c r="D71" s="313"/>
      <c r="E71" s="313"/>
      <c r="F71" s="321"/>
      <c r="G71" s="313"/>
      <c r="H71" s="357"/>
      <c r="I71" s="357"/>
      <c r="J71" s="357"/>
      <c r="K71" s="362"/>
      <c r="L71" s="363"/>
      <c r="M71" s="363"/>
      <c r="N71" s="363"/>
      <c r="O71" s="364"/>
      <c r="P71" s="364"/>
    </row>
    <row r="72" spans="1:16" s="11" customFormat="1" ht="29.25" customHeight="1">
      <c r="A72" s="360"/>
      <c r="B72" s="315" t="s">
        <v>277</v>
      </c>
      <c r="C72" s="360"/>
      <c r="D72" s="313">
        <v>904</v>
      </c>
      <c r="E72" s="313" t="s">
        <v>210</v>
      </c>
      <c r="F72" s="321" t="s">
        <v>415</v>
      </c>
      <c r="G72" s="313" t="s">
        <v>209</v>
      </c>
      <c r="H72" s="357"/>
      <c r="I72" s="357"/>
      <c r="J72" s="357"/>
      <c r="K72" s="362"/>
      <c r="L72" s="363">
        <v>100</v>
      </c>
      <c r="M72" s="363">
        <v>100</v>
      </c>
      <c r="N72" s="363">
        <v>100</v>
      </c>
      <c r="O72" s="364">
        <v>200</v>
      </c>
      <c r="P72" s="364">
        <v>200</v>
      </c>
    </row>
    <row r="73" spans="1:16" s="11" customFormat="1" ht="18" customHeight="1">
      <c r="A73" s="360"/>
      <c r="B73" s="315"/>
      <c r="C73" s="360"/>
      <c r="D73" s="313"/>
      <c r="E73" s="313"/>
      <c r="F73" s="321"/>
      <c r="G73" s="313"/>
      <c r="H73" s="357"/>
      <c r="I73" s="357"/>
      <c r="J73" s="357"/>
      <c r="K73" s="362"/>
      <c r="L73" s="363"/>
      <c r="M73" s="363"/>
      <c r="N73" s="363"/>
      <c r="O73" s="364"/>
      <c r="P73" s="364"/>
    </row>
    <row r="74" spans="1:16" s="11" customFormat="1" ht="37.5" customHeight="1">
      <c r="A74" s="360"/>
      <c r="B74" s="315" t="s">
        <v>105</v>
      </c>
      <c r="C74" s="360"/>
      <c r="D74" s="296">
        <v>904</v>
      </c>
      <c r="E74" s="296" t="s">
        <v>217</v>
      </c>
      <c r="F74" s="321" t="s">
        <v>416</v>
      </c>
      <c r="G74" s="296" t="s">
        <v>209</v>
      </c>
      <c r="H74" s="357">
        <v>11.5</v>
      </c>
      <c r="I74" s="357"/>
      <c r="J74" s="357">
        <v>5</v>
      </c>
      <c r="K74" s="362">
        <v>9.656</v>
      </c>
      <c r="L74" s="363">
        <v>5</v>
      </c>
      <c r="M74" s="363">
        <v>5</v>
      </c>
      <c r="N74" s="363">
        <v>5</v>
      </c>
      <c r="O74" s="364">
        <v>10</v>
      </c>
      <c r="P74" s="364">
        <v>10</v>
      </c>
    </row>
    <row r="75" spans="1:16" s="11" customFormat="1" ht="29.25" customHeight="1">
      <c r="A75" s="360"/>
      <c r="B75" s="315" t="s">
        <v>384</v>
      </c>
      <c r="C75" s="360"/>
      <c r="D75" s="296" t="s">
        <v>213</v>
      </c>
      <c r="E75" s="296" t="s">
        <v>275</v>
      </c>
      <c r="F75" s="321" t="s">
        <v>417</v>
      </c>
      <c r="G75" s="296" t="s">
        <v>209</v>
      </c>
      <c r="H75" s="357"/>
      <c r="I75" s="357"/>
      <c r="J75" s="357"/>
      <c r="K75" s="362">
        <v>58</v>
      </c>
      <c r="L75" s="363"/>
      <c r="M75" s="363"/>
      <c r="N75" s="363"/>
      <c r="O75" s="364"/>
      <c r="P75" s="364"/>
    </row>
    <row r="76" spans="1:16" ht="45.75" customHeight="1">
      <c r="A76" s="360"/>
      <c r="B76" s="315" t="s">
        <v>278</v>
      </c>
      <c r="C76" s="360"/>
      <c r="D76" s="296">
        <v>904</v>
      </c>
      <c r="E76" s="296" t="s">
        <v>210</v>
      </c>
      <c r="F76" s="321" t="s">
        <v>418</v>
      </c>
      <c r="G76" s="296" t="s">
        <v>209</v>
      </c>
      <c r="H76" s="357"/>
      <c r="I76" s="357"/>
      <c r="J76" s="357"/>
      <c r="K76" s="362"/>
      <c r="L76" s="363"/>
      <c r="M76" s="363"/>
      <c r="N76" s="363"/>
      <c r="O76" s="364">
        <v>100</v>
      </c>
      <c r="P76" s="364">
        <v>100</v>
      </c>
    </row>
    <row r="77" spans="1:16" ht="30">
      <c r="A77" s="378" t="s">
        <v>214</v>
      </c>
      <c r="B77" s="315" t="s">
        <v>179</v>
      </c>
      <c r="C77" s="377" t="s">
        <v>165</v>
      </c>
      <c r="D77" s="313"/>
      <c r="E77" s="313"/>
      <c r="F77" s="321"/>
      <c r="G77" s="313"/>
      <c r="H77" s="357">
        <v>0</v>
      </c>
      <c r="I77" s="357">
        <v>0</v>
      </c>
      <c r="J77" s="357">
        <v>0</v>
      </c>
      <c r="K77" s="362">
        <v>0</v>
      </c>
      <c r="L77" s="363">
        <v>0</v>
      </c>
      <c r="M77" s="363">
        <v>0</v>
      </c>
      <c r="N77" s="363">
        <v>0</v>
      </c>
      <c r="O77" s="364">
        <v>0</v>
      </c>
      <c r="P77" s="364">
        <v>0</v>
      </c>
    </row>
    <row r="78" spans="1:16" ht="60">
      <c r="A78" s="378" t="s">
        <v>214</v>
      </c>
      <c r="B78" s="315" t="s">
        <v>180</v>
      </c>
      <c r="C78" s="371" t="s">
        <v>166</v>
      </c>
      <c r="D78" s="313"/>
      <c r="E78" s="313"/>
      <c r="F78" s="321"/>
      <c r="G78" s="313"/>
      <c r="H78" s="357">
        <v>0</v>
      </c>
      <c r="I78" s="357">
        <v>0</v>
      </c>
      <c r="J78" s="357">
        <v>0</v>
      </c>
      <c r="K78" s="362">
        <v>0</v>
      </c>
      <c r="L78" s="363">
        <v>0</v>
      </c>
      <c r="M78" s="363">
        <v>0</v>
      </c>
      <c r="N78" s="363">
        <v>0</v>
      </c>
      <c r="O78" s="364">
        <v>0</v>
      </c>
      <c r="P78" s="364">
        <v>0</v>
      </c>
    </row>
    <row r="79" spans="1:16" ht="30">
      <c r="A79" s="311" t="s">
        <v>214</v>
      </c>
      <c r="B79" s="294" t="s">
        <v>147</v>
      </c>
      <c r="C79" s="377" t="s">
        <v>279</v>
      </c>
      <c r="D79" s="313">
        <v>904</v>
      </c>
      <c r="E79" s="313" t="s">
        <v>210</v>
      </c>
      <c r="F79" s="321" t="s">
        <v>419</v>
      </c>
      <c r="G79" s="313" t="s">
        <v>209</v>
      </c>
      <c r="H79" s="372">
        <f aca="true" t="shared" si="4" ref="H79:M79">H80+H81+H82</f>
        <v>2407.3999999999996</v>
      </c>
      <c r="I79" s="372">
        <f t="shared" si="4"/>
        <v>1.2</v>
      </c>
      <c r="J79" s="372">
        <f t="shared" si="4"/>
        <v>1.2</v>
      </c>
      <c r="K79" s="286">
        <f t="shared" si="4"/>
        <v>1.2</v>
      </c>
      <c r="L79" s="287">
        <f t="shared" si="4"/>
        <v>0</v>
      </c>
      <c r="M79" s="287">
        <f t="shared" si="4"/>
        <v>0</v>
      </c>
      <c r="N79" s="287"/>
      <c r="O79" s="299">
        <f>O80+O81+O82</f>
        <v>30</v>
      </c>
      <c r="P79" s="299">
        <f>P80+P81+P82</f>
        <v>30</v>
      </c>
    </row>
    <row r="80" spans="1:16" ht="25.5">
      <c r="A80" s="360"/>
      <c r="B80" s="356" t="s">
        <v>280</v>
      </c>
      <c r="C80" s="360"/>
      <c r="D80" s="296">
        <v>904</v>
      </c>
      <c r="E80" s="296" t="s">
        <v>210</v>
      </c>
      <c r="F80" s="321" t="s">
        <v>420</v>
      </c>
      <c r="G80" s="296" t="s">
        <v>209</v>
      </c>
      <c r="H80" s="357">
        <v>2406.2</v>
      </c>
      <c r="I80" s="357"/>
      <c r="J80" s="357"/>
      <c r="K80" s="362"/>
      <c r="L80" s="363"/>
      <c r="M80" s="363"/>
      <c r="N80" s="363"/>
      <c r="O80" s="364"/>
      <c r="P80" s="364"/>
    </row>
    <row r="81" spans="1:16" ht="25.5">
      <c r="A81" s="360"/>
      <c r="B81" s="356" t="s">
        <v>281</v>
      </c>
      <c r="C81" s="360"/>
      <c r="D81" s="296">
        <v>904</v>
      </c>
      <c r="E81" s="296" t="s">
        <v>210</v>
      </c>
      <c r="F81" s="321" t="s">
        <v>421</v>
      </c>
      <c r="G81" s="296" t="s">
        <v>209</v>
      </c>
      <c r="H81" s="357"/>
      <c r="I81" s="357"/>
      <c r="J81" s="357"/>
      <c r="K81" s="362"/>
      <c r="L81" s="363"/>
      <c r="M81" s="363"/>
      <c r="N81" s="363"/>
      <c r="O81" s="364">
        <v>20</v>
      </c>
      <c r="P81" s="364">
        <v>20</v>
      </c>
    </row>
    <row r="82" spans="1:16" ht="114.75">
      <c r="A82" s="360"/>
      <c r="B82" s="368" t="s">
        <v>282</v>
      </c>
      <c r="C82" s="360"/>
      <c r="D82" s="296">
        <v>904</v>
      </c>
      <c r="E82" s="296" t="s">
        <v>283</v>
      </c>
      <c r="F82" s="321" t="s">
        <v>422</v>
      </c>
      <c r="G82" s="296" t="s">
        <v>222</v>
      </c>
      <c r="H82" s="357">
        <v>1.2</v>
      </c>
      <c r="I82" s="357">
        <v>1.2</v>
      </c>
      <c r="J82" s="357">
        <v>1.2</v>
      </c>
      <c r="K82" s="362">
        <v>1.2</v>
      </c>
      <c r="L82" s="363"/>
      <c r="M82" s="363"/>
      <c r="N82" s="363"/>
      <c r="O82" s="364">
        <v>10</v>
      </c>
      <c r="P82" s="364">
        <v>10</v>
      </c>
    </row>
    <row r="83" spans="1:16" ht="51">
      <c r="A83" s="289" t="s">
        <v>54</v>
      </c>
      <c r="B83" s="375" t="s">
        <v>284</v>
      </c>
      <c r="C83" s="289" t="s">
        <v>166</v>
      </c>
      <c r="D83" s="347">
        <v>904</v>
      </c>
      <c r="E83" s="347" t="s">
        <v>210</v>
      </c>
      <c r="F83" s="291" t="s">
        <v>423</v>
      </c>
      <c r="G83" s="347" t="s">
        <v>209</v>
      </c>
      <c r="H83" s="376">
        <f aca="true" t="shared" si="5" ref="H83:M83">H84+H87</f>
        <v>10</v>
      </c>
      <c r="I83" s="376">
        <f t="shared" si="5"/>
        <v>5</v>
      </c>
      <c r="J83" s="376">
        <f t="shared" si="5"/>
        <v>5</v>
      </c>
      <c r="K83" s="286">
        <f t="shared" si="5"/>
        <v>66.36</v>
      </c>
      <c r="L83" s="287">
        <f t="shared" si="5"/>
        <v>5</v>
      </c>
      <c r="M83" s="287">
        <f t="shared" si="5"/>
        <v>5</v>
      </c>
      <c r="N83" s="287">
        <v>5</v>
      </c>
      <c r="O83" s="293">
        <f>O84+O87</f>
        <v>15</v>
      </c>
      <c r="P83" s="293">
        <f>P84+P87</f>
        <v>15</v>
      </c>
    </row>
    <row r="84" spans="1:16" ht="51">
      <c r="A84" s="311" t="s">
        <v>214</v>
      </c>
      <c r="B84" s="379" t="s">
        <v>185</v>
      </c>
      <c r="C84" s="295" t="s">
        <v>285</v>
      </c>
      <c r="D84" s="313" t="s">
        <v>209</v>
      </c>
      <c r="E84" s="313" t="s">
        <v>210</v>
      </c>
      <c r="F84" s="321" t="s">
        <v>424</v>
      </c>
      <c r="G84" s="313" t="s">
        <v>209</v>
      </c>
      <c r="H84" s="372">
        <f aca="true" t="shared" si="6" ref="H84:P84">H85</f>
        <v>0</v>
      </c>
      <c r="I84" s="372">
        <f t="shared" si="6"/>
        <v>0</v>
      </c>
      <c r="J84" s="372">
        <f t="shared" si="6"/>
        <v>0</v>
      </c>
      <c r="K84" s="286">
        <f t="shared" si="6"/>
        <v>66.36</v>
      </c>
      <c r="L84" s="287">
        <f t="shared" si="6"/>
        <v>0</v>
      </c>
      <c r="M84" s="287">
        <f t="shared" si="6"/>
        <v>0</v>
      </c>
      <c r="N84" s="287">
        <f t="shared" si="6"/>
        <v>0</v>
      </c>
      <c r="O84" s="299">
        <f t="shared" si="6"/>
        <v>0</v>
      </c>
      <c r="P84" s="299">
        <f t="shared" si="6"/>
        <v>0</v>
      </c>
    </row>
    <row r="85" spans="1:16" ht="35.25" customHeight="1">
      <c r="A85" s="360"/>
      <c r="B85" s="356" t="s">
        <v>385</v>
      </c>
      <c r="C85" s="360"/>
      <c r="D85" s="313" t="s">
        <v>209</v>
      </c>
      <c r="E85" s="313" t="s">
        <v>210</v>
      </c>
      <c r="F85" s="321" t="s">
        <v>425</v>
      </c>
      <c r="G85" s="313" t="s">
        <v>209</v>
      </c>
      <c r="H85" s="357"/>
      <c r="I85" s="357"/>
      <c r="J85" s="357"/>
      <c r="K85" s="362">
        <v>66.36</v>
      </c>
      <c r="L85" s="363"/>
      <c r="M85" s="363"/>
      <c r="N85" s="363"/>
      <c r="O85" s="364"/>
      <c r="P85" s="364"/>
    </row>
    <row r="86" spans="1:16" ht="35.25" customHeight="1">
      <c r="A86" s="370"/>
      <c r="B86" s="315" t="s">
        <v>386</v>
      </c>
      <c r="C86" s="360"/>
      <c r="D86" s="313" t="s">
        <v>213</v>
      </c>
      <c r="E86" s="313" t="s">
        <v>287</v>
      </c>
      <c r="F86" s="321" t="s">
        <v>426</v>
      </c>
      <c r="G86" s="313" t="s">
        <v>222</v>
      </c>
      <c r="H86" s="357"/>
      <c r="I86" s="357"/>
      <c r="J86" s="357"/>
      <c r="K86" s="362">
        <v>66.36</v>
      </c>
      <c r="L86" s="363"/>
      <c r="M86" s="363"/>
      <c r="N86" s="363"/>
      <c r="O86" s="364"/>
      <c r="P86" s="364"/>
    </row>
    <row r="87" spans="1:16" ht="30">
      <c r="A87" s="311" t="s">
        <v>214</v>
      </c>
      <c r="B87" s="311" t="s">
        <v>186</v>
      </c>
      <c r="C87" s="377" t="s">
        <v>279</v>
      </c>
      <c r="D87" s="313">
        <v>904</v>
      </c>
      <c r="E87" s="313" t="s">
        <v>210</v>
      </c>
      <c r="F87" s="321" t="s">
        <v>427</v>
      </c>
      <c r="G87" s="313" t="s">
        <v>209</v>
      </c>
      <c r="H87" s="372">
        <f>H88+H89+H90</f>
        <v>10</v>
      </c>
      <c r="I87" s="372">
        <f>I88+I89+I90</f>
        <v>5</v>
      </c>
      <c r="J87" s="372">
        <f>J88+J89+J90</f>
        <v>5</v>
      </c>
      <c r="K87" s="286">
        <v>0</v>
      </c>
      <c r="L87" s="287">
        <f>L88+L89+L90</f>
        <v>5</v>
      </c>
      <c r="M87" s="287">
        <f>M88+M89+M90</f>
        <v>5</v>
      </c>
      <c r="N87" s="287">
        <v>5</v>
      </c>
      <c r="O87" s="299">
        <f>O88+O89+O90</f>
        <v>15</v>
      </c>
      <c r="P87" s="299">
        <f>P88+P89+P90</f>
        <v>15</v>
      </c>
    </row>
    <row r="88" spans="1:16" ht="38.25">
      <c r="A88" s="311"/>
      <c r="B88" s="315" t="s">
        <v>286</v>
      </c>
      <c r="C88" s="360"/>
      <c r="D88" s="313">
        <v>904</v>
      </c>
      <c r="E88" s="313" t="s">
        <v>287</v>
      </c>
      <c r="F88" s="321" t="s">
        <v>428</v>
      </c>
      <c r="G88" s="313" t="s">
        <v>209</v>
      </c>
      <c r="H88" s="357">
        <v>10</v>
      </c>
      <c r="I88" s="357">
        <v>5</v>
      </c>
      <c r="J88" s="357">
        <v>5</v>
      </c>
      <c r="K88" s="362">
        <v>0</v>
      </c>
      <c r="L88" s="363">
        <v>5</v>
      </c>
      <c r="M88" s="363">
        <v>5</v>
      </c>
      <c r="N88" s="363">
        <v>5</v>
      </c>
      <c r="O88" s="364">
        <v>15</v>
      </c>
      <c r="P88" s="364">
        <v>15</v>
      </c>
    </row>
    <row r="89" spans="1:16" ht="15">
      <c r="A89" s="311"/>
      <c r="B89" s="315"/>
      <c r="C89" s="360"/>
      <c r="D89" s="313"/>
      <c r="E89" s="313"/>
      <c r="F89" s="321"/>
      <c r="G89" s="313"/>
      <c r="H89" s="357"/>
      <c r="I89" s="357"/>
      <c r="J89" s="357"/>
      <c r="K89" s="362"/>
      <c r="L89" s="363"/>
      <c r="M89" s="363"/>
      <c r="N89" s="363"/>
      <c r="O89" s="364"/>
      <c r="P89" s="364"/>
    </row>
    <row r="90" spans="1:16" ht="38.25">
      <c r="A90" s="360"/>
      <c r="B90" s="356" t="s">
        <v>288</v>
      </c>
      <c r="C90" s="360"/>
      <c r="D90" s="313">
        <v>904</v>
      </c>
      <c r="E90" s="313" t="s">
        <v>210</v>
      </c>
      <c r="F90" s="321" t="s">
        <v>429</v>
      </c>
      <c r="G90" s="313" t="s">
        <v>209</v>
      </c>
      <c r="H90" s="357"/>
      <c r="I90" s="357"/>
      <c r="J90" s="357"/>
      <c r="K90" s="362"/>
      <c r="L90" s="367"/>
      <c r="M90" s="367"/>
      <c r="N90" s="367"/>
      <c r="O90" s="357"/>
      <c r="P90" s="357"/>
    </row>
  </sheetData>
  <sheetProtection/>
  <mergeCells count="7">
    <mergeCell ref="A60:A61"/>
    <mergeCell ref="A3:N6"/>
    <mergeCell ref="A8:A9"/>
    <mergeCell ref="B8:B9"/>
    <mergeCell ref="C8:C9"/>
    <mergeCell ref="D8:G8"/>
    <mergeCell ref="H8:P8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zoomScale="80" zoomScaleNormal="69" zoomScaleSheetLayoutView="80" zoomScalePageLayoutView="0" workbookViewId="0" topLeftCell="A7">
      <selection activeCell="I42" sqref="I42"/>
    </sheetView>
  </sheetViews>
  <sheetFormatPr defaultColWidth="9.140625" defaultRowHeight="15"/>
  <cols>
    <col min="1" max="1" width="16.28125" style="0" customWidth="1"/>
    <col min="2" max="2" width="36.8515625" style="0" customWidth="1"/>
    <col min="3" max="3" width="43.57421875" style="0" customWidth="1"/>
    <col min="4" max="4" width="13.7109375" style="0" bestFit="1" customWidth="1"/>
    <col min="5" max="5" width="12.28125" style="0" bestFit="1" customWidth="1"/>
    <col min="6" max="6" width="15.28125" style="0" customWidth="1"/>
    <col min="7" max="7" width="21.8515625" style="0" customWidth="1"/>
    <col min="8" max="8" width="15.140625" style="0" customWidth="1"/>
    <col min="9" max="9" width="13.57421875" style="0" bestFit="1" customWidth="1"/>
    <col min="10" max="10" width="14.57421875" style="0" customWidth="1"/>
    <col min="11" max="12" width="11.421875" style="0" bestFit="1" customWidth="1"/>
  </cols>
  <sheetData>
    <row r="1" ht="15.75">
      <c r="I1" s="42" t="s">
        <v>129</v>
      </c>
    </row>
    <row r="2" spans="1:10" ht="18.75" customHeight="1">
      <c r="A2" s="415" t="s">
        <v>35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8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</row>
    <row r="4" ht="18">
      <c r="A4" s="8"/>
    </row>
    <row r="5" spans="1:12" ht="44.25" customHeight="1">
      <c r="A5" s="492" t="s">
        <v>189</v>
      </c>
      <c r="B5" s="494" t="s">
        <v>190</v>
      </c>
      <c r="C5" s="496" t="s">
        <v>36</v>
      </c>
      <c r="D5" s="498" t="s">
        <v>290</v>
      </c>
      <c r="E5" s="499"/>
      <c r="F5" s="499"/>
      <c r="G5" s="499"/>
      <c r="H5" s="499"/>
      <c r="I5" s="499"/>
      <c r="J5" s="499"/>
      <c r="K5" s="499"/>
      <c r="L5" s="500"/>
    </row>
    <row r="6" spans="1:12" ht="15" customHeight="1">
      <c r="A6" s="493"/>
      <c r="B6" s="495"/>
      <c r="C6" s="497"/>
      <c r="D6" s="163" t="s">
        <v>197</v>
      </c>
      <c r="E6" s="163" t="s">
        <v>198</v>
      </c>
      <c r="F6" s="163" t="s">
        <v>199</v>
      </c>
      <c r="G6" s="186" t="s">
        <v>200</v>
      </c>
      <c r="H6" s="163" t="s">
        <v>201</v>
      </c>
      <c r="I6" s="163" t="s">
        <v>202</v>
      </c>
      <c r="J6" s="163" t="s">
        <v>203</v>
      </c>
      <c r="K6" s="163" t="s">
        <v>204</v>
      </c>
      <c r="L6" s="163" t="s">
        <v>205</v>
      </c>
    </row>
    <row r="7" spans="1:12" ht="18.75" customHeight="1">
      <c r="A7" s="164">
        <v>1</v>
      </c>
      <c r="B7" s="164">
        <v>2</v>
      </c>
      <c r="C7" s="164">
        <v>3</v>
      </c>
      <c r="D7" s="164">
        <v>11</v>
      </c>
      <c r="E7" s="164">
        <v>12</v>
      </c>
      <c r="F7" s="164">
        <v>13</v>
      </c>
      <c r="G7" s="187">
        <v>14</v>
      </c>
      <c r="H7" s="164">
        <v>12</v>
      </c>
      <c r="I7" s="164">
        <v>13</v>
      </c>
      <c r="J7" s="164">
        <v>14</v>
      </c>
      <c r="K7" s="164">
        <v>14</v>
      </c>
      <c r="L7" s="164">
        <v>14</v>
      </c>
    </row>
    <row r="8" spans="1:12" ht="15" customHeight="1">
      <c r="A8" s="502" t="s">
        <v>206</v>
      </c>
      <c r="B8" s="502" t="s">
        <v>291</v>
      </c>
      <c r="C8" s="165" t="s">
        <v>292</v>
      </c>
      <c r="D8" s="146">
        <v>14548.599999999999</v>
      </c>
      <c r="E8" s="146">
        <v>8452.83067</v>
      </c>
      <c r="F8" s="146">
        <v>106783.9</v>
      </c>
      <c r="G8" s="146">
        <v>88660.102</v>
      </c>
      <c r="H8" s="146">
        <v>54960.58286</v>
      </c>
      <c r="I8" s="146">
        <v>56024.69</v>
      </c>
      <c r="J8" s="146">
        <v>40985.1</v>
      </c>
      <c r="K8" s="146">
        <v>75550.8</v>
      </c>
      <c r="L8" s="146">
        <v>75550.8</v>
      </c>
    </row>
    <row r="9" spans="1:12" ht="15" customHeight="1">
      <c r="A9" s="503"/>
      <c r="B9" s="503"/>
      <c r="C9" s="165" t="s">
        <v>293</v>
      </c>
      <c r="D9" s="146">
        <f aca="true" t="shared" si="0" ref="D9:L13">D15+D21+D27+D33+D39+D45</f>
        <v>7702.3</v>
      </c>
      <c r="E9" s="146">
        <f t="shared" si="0"/>
        <v>6442.8</v>
      </c>
      <c r="F9" s="146">
        <f t="shared" si="0"/>
        <v>8599.6</v>
      </c>
      <c r="G9" s="146">
        <f t="shared" si="0"/>
        <v>7727.3847</v>
      </c>
      <c r="H9" s="146">
        <f t="shared" si="0"/>
        <v>8994.326860000001</v>
      </c>
      <c r="I9" s="146">
        <f t="shared" si="0"/>
        <v>8567.1</v>
      </c>
      <c r="J9" s="146">
        <f t="shared" si="0"/>
        <v>8663.1</v>
      </c>
      <c r="K9" s="146">
        <f t="shared" si="0"/>
        <v>6897.5</v>
      </c>
      <c r="L9" s="146">
        <f t="shared" si="0"/>
        <v>6897.5</v>
      </c>
    </row>
    <row r="10" spans="1:12" ht="21">
      <c r="A10" s="503"/>
      <c r="B10" s="503"/>
      <c r="C10" s="165" t="s">
        <v>294</v>
      </c>
      <c r="D10" s="146">
        <f t="shared" si="0"/>
        <v>0</v>
      </c>
      <c r="E10" s="146">
        <f t="shared" si="0"/>
        <v>0</v>
      </c>
      <c r="F10" s="146">
        <f t="shared" si="0"/>
        <v>42606.5</v>
      </c>
      <c r="G10" s="146">
        <f t="shared" si="0"/>
        <v>31130.3972</v>
      </c>
      <c r="H10" s="146">
        <f t="shared" si="0"/>
        <v>0</v>
      </c>
      <c r="I10" s="146">
        <f t="shared" si="0"/>
        <v>34300</v>
      </c>
      <c r="J10" s="146">
        <f t="shared" si="0"/>
        <v>0</v>
      </c>
      <c r="K10" s="146">
        <f t="shared" si="0"/>
        <v>0</v>
      </c>
      <c r="L10" s="146">
        <f t="shared" si="0"/>
        <v>0</v>
      </c>
    </row>
    <row r="11" spans="1:12" ht="32.25" customHeight="1">
      <c r="A11" s="503"/>
      <c r="B11" s="503"/>
      <c r="C11" s="165" t="s">
        <v>295</v>
      </c>
      <c r="D11" s="146">
        <f t="shared" si="0"/>
        <v>6845</v>
      </c>
      <c r="E11" s="146">
        <f t="shared" si="0"/>
        <v>2004.8</v>
      </c>
      <c r="F11" s="146">
        <f>F17+F23+F29+F35+F41+F47</f>
        <v>55572.6</v>
      </c>
      <c r="G11" s="146">
        <f>G17+G23+G29+G35+G41+G47</f>
        <v>47800.72066</v>
      </c>
      <c r="H11" s="146">
        <f t="shared" si="0"/>
        <v>45966.256</v>
      </c>
      <c r="I11" s="146">
        <f t="shared" si="0"/>
        <v>13157.59</v>
      </c>
      <c r="J11" s="146">
        <f t="shared" si="0"/>
        <v>32322</v>
      </c>
      <c r="K11" s="146">
        <f t="shared" si="0"/>
        <v>0</v>
      </c>
      <c r="L11" s="146">
        <f t="shared" si="0"/>
        <v>0</v>
      </c>
    </row>
    <row r="12" spans="1:12" ht="58.5" customHeight="1">
      <c r="A12" s="503"/>
      <c r="B12" s="503"/>
      <c r="C12" s="165" t="s">
        <v>296</v>
      </c>
      <c r="D12" s="146">
        <f t="shared" si="0"/>
        <v>5.4</v>
      </c>
      <c r="E12" s="146">
        <f t="shared" si="0"/>
        <v>5.2</v>
      </c>
      <c r="F12" s="146">
        <f t="shared" si="0"/>
        <v>5.2</v>
      </c>
      <c r="G12" s="146">
        <f t="shared" si="0"/>
        <v>1.6</v>
      </c>
      <c r="H12" s="146">
        <f t="shared" si="0"/>
        <v>0</v>
      </c>
      <c r="I12" s="146">
        <f t="shared" si="0"/>
        <v>0</v>
      </c>
      <c r="J12" s="146">
        <f t="shared" si="0"/>
        <v>0</v>
      </c>
      <c r="K12" s="146">
        <f t="shared" si="0"/>
        <v>0</v>
      </c>
      <c r="L12" s="146">
        <f t="shared" si="0"/>
        <v>0</v>
      </c>
    </row>
    <row r="13" spans="1:12" ht="18.75" customHeight="1">
      <c r="A13" s="504"/>
      <c r="B13" s="504"/>
      <c r="C13" s="165" t="s">
        <v>297</v>
      </c>
      <c r="D13" s="146">
        <f t="shared" si="0"/>
        <v>0</v>
      </c>
      <c r="E13" s="146">
        <f t="shared" si="0"/>
        <v>0</v>
      </c>
      <c r="F13" s="146">
        <f t="shared" si="0"/>
        <v>0</v>
      </c>
      <c r="G13" s="146">
        <f t="shared" si="0"/>
        <v>0</v>
      </c>
      <c r="H13" s="146">
        <f t="shared" si="0"/>
        <v>0</v>
      </c>
      <c r="I13" s="146">
        <f t="shared" si="0"/>
        <v>0</v>
      </c>
      <c r="J13" s="146">
        <f t="shared" si="0"/>
        <v>0</v>
      </c>
      <c r="K13" s="146">
        <f t="shared" si="0"/>
        <v>0</v>
      </c>
      <c r="L13" s="146">
        <f t="shared" si="0"/>
        <v>0</v>
      </c>
    </row>
    <row r="14" spans="1:12" ht="49.5" customHeight="1">
      <c r="A14" s="502" t="s">
        <v>34</v>
      </c>
      <c r="B14" s="505" t="s">
        <v>212</v>
      </c>
      <c r="C14" s="165" t="s">
        <v>292</v>
      </c>
      <c r="D14" s="168">
        <v>1.8</v>
      </c>
      <c r="E14" s="168">
        <v>3.6</v>
      </c>
      <c r="F14" s="168">
        <v>3.6</v>
      </c>
      <c r="G14" s="168">
        <v>313.6</v>
      </c>
      <c r="H14" s="168">
        <v>0</v>
      </c>
      <c r="I14" s="168">
        <v>0</v>
      </c>
      <c r="J14" s="168"/>
      <c r="K14" s="168">
        <v>50</v>
      </c>
      <c r="L14" s="168">
        <v>50</v>
      </c>
    </row>
    <row r="15" spans="1:12" ht="116.25" customHeight="1">
      <c r="A15" s="503"/>
      <c r="B15" s="506"/>
      <c r="C15" s="165" t="s">
        <v>293</v>
      </c>
      <c r="D15" s="169"/>
      <c r="E15" s="169"/>
      <c r="F15" s="169"/>
      <c r="G15" s="169">
        <v>313.6</v>
      </c>
      <c r="H15" s="169"/>
      <c r="I15" s="169"/>
      <c r="J15" s="169"/>
      <c r="K15" s="169"/>
      <c r="L15" s="169"/>
    </row>
    <row r="16" spans="1:12" ht="46.5" customHeight="1">
      <c r="A16" s="503"/>
      <c r="B16" s="506"/>
      <c r="C16" s="165" t="s">
        <v>294</v>
      </c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18.75" customHeight="1">
      <c r="A17" s="503"/>
      <c r="B17" s="506"/>
      <c r="C17" s="165" t="s">
        <v>295</v>
      </c>
      <c r="D17" s="169">
        <v>4.1</v>
      </c>
      <c r="E17" s="169"/>
      <c r="F17" s="169"/>
      <c r="G17" s="169"/>
      <c r="H17" s="169"/>
      <c r="I17" s="169"/>
      <c r="J17" s="169"/>
      <c r="K17" s="169"/>
      <c r="L17" s="169"/>
    </row>
    <row r="18" spans="1:12" ht="73.5" customHeight="1">
      <c r="A18" s="503"/>
      <c r="B18" s="506"/>
      <c r="C18" s="165" t="s">
        <v>296</v>
      </c>
      <c r="D18" s="169">
        <v>1.8</v>
      </c>
      <c r="E18" s="169">
        <v>3.6</v>
      </c>
      <c r="F18" s="169">
        <v>3.6</v>
      </c>
      <c r="G18" s="169"/>
      <c r="H18" s="169"/>
      <c r="I18" s="169"/>
      <c r="J18" s="169"/>
      <c r="K18" s="169"/>
      <c r="L18" s="169"/>
    </row>
    <row r="19" spans="1:12" ht="42" customHeight="1">
      <c r="A19" s="504"/>
      <c r="B19" s="507"/>
      <c r="C19" s="165" t="s">
        <v>297</v>
      </c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43.5" customHeight="1">
      <c r="A20" s="502" t="s">
        <v>219</v>
      </c>
      <c r="B20" s="505" t="s">
        <v>220</v>
      </c>
      <c r="C20" s="165" t="s">
        <v>292</v>
      </c>
      <c r="D20" s="170">
        <v>2.4</v>
      </c>
      <c r="E20" s="170">
        <v>0.4</v>
      </c>
      <c r="F20" s="170">
        <v>86862.4</v>
      </c>
      <c r="G20" s="170">
        <v>75686.64731</v>
      </c>
      <c r="H20" s="170">
        <v>43555.12686</v>
      </c>
      <c r="I20" s="170">
        <v>44973.1</v>
      </c>
      <c r="J20" s="170">
        <v>32322</v>
      </c>
      <c r="K20" s="170">
        <v>4.8</v>
      </c>
      <c r="L20" s="170">
        <v>4.8</v>
      </c>
    </row>
    <row r="21" spans="1:12" ht="87" customHeight="1">
      <c r="A21" s="503"/>
      <c r="B21" s="506"/>
      <c r="C21" s="165" t="s">
        <v>293</v>
      </c>
      <c r="D21" s="171"/>
      <c r="E21" s="171"/>
      <c r="F21" s="171">
        <v>40</v>
      </c>
      <c r="G21" s="171">
        <v>477.24197</v>
      </c>
      <c r="H21" s="171">
        <v>459.12686</v>
      </c>
      <c r="I21" s="171">
        <v>7</v>
      </c>
      <c r="J21" s="171"/>
      <c r="K21" s="171"/>
      <c r="L21" s="171"/>
    </row>
    <row r="22" spans="1:12" ht="19.5" customHeight="1">
      <c r="A22" s="503"/>
      <c r="B22" s="506"/>
      <c r="C22" s="165" t="s">
        <v>294</v>
      </c>
      <c r="D22" s="171"/>
      <c r="E22" s="171"/>
      <c r="F22" s="171">
        <v>42606.5</v>
      </c>
      <c r="G22" s="171">
        <v>31130.3972</v>
      </c>
      <c r="H22" s="171"/>
      <c r="I22" s="171">
        <v>34300</v>
      </c>
      <c r="J22" s="171"/>
      <c r="K22" s="171"/>
      <c r="L22" s="171"/>
    </row>
    <row r="23" spans="1:12" ht="21.75" customHeight="1">
      <c r="A23" s="503"/>
      <c r="B23" s="506"/>
      <c r="C23" s="165" t="s">
        <v>295</v>
      </c>
      <c r="D23" s="171"/>
      <c r="E23" s="171"/>
      <c r="F23" s="171">
        <v>44215.5</v>
      </c>
      <c r="G23" s="171">
        <v>44078.60814</v>
      </c>
      <c r="H23" s="171">
        <v>43096</v>
      </c>
      <c r="I23" s="171">
        <v>10666.1</v>
      </c>
      <c r="J23" s="171">
        <v>32322</v>
      </c>
      <c r="K23" s="171"/>
      <c r="L23" s="171"/>
    </row>
    <row r="24" spans="1:12" ht="63.75" customHeight="1">
      <c r="A24" s="503"/>
      <c r="B24" s="506"/>
      <c r="C24" s="165" t="s">
        <v>296</v>
      </c>
      <c r="D24" s="171">
        <v>2.4</v>
      </c>
      <c r="E24" s="171">
        <v>0.4</v>
      </c>
      <c r="F24" s="171">
        <v>0.4</v>
      </c>
      <c r="G24" s="171">
        <v>0.4</v>
      </c>
      <c r="H24" s="171"/>
      <c r="I24" s="171"/>
      <c r="J24" s="171"/>
      <c r="K24" s="171"/>
      <c r="L24" s="171"/>
    </row>
    <row r="25" spans="1:12" ht="27" customHeight="1">
      <c r="A25" s="504"/>
      <c r="B25" s="507"/>
      <c r="C25" s="165" t="s">
        <v>297</v>
      </c>
      <c r="D25" s="171"/>
      <c r="E25" s="171"/>
      <c r="F25" s="171"/>
      <c r="G25" s="171"/>
      <c r="H25" s="171"/>
      <c r="I25" s="171"/>
      <c r="J25" s="171"/>
      <c r="K25" s="171"/>
      <c r="L25" s="171"/>
    </row>
    <row r="26" spans="1:12" ht="47.25" customHeight="1">
      <c r="A26" s="502" t="s">
        <v>52</v>
      </c>
      <c r="B26" s="505" t="s">
        <v>234</v>
      </c>
      <c r="C26" s="165" t="s">
        <v>292</v>
      </c>
      <c r="D26" s="172">
        <v>11265.8</v>
      </c>
      <c r="E26" s="172">
        <v>7492.93067</v>
      </c>
      <c r="F26" s="172">
        <v>18132</v>
      </c>
      <c r="G26" s="172">
        <v>8333.90465</v>
      </c>
      <c r="H26" s="172">
        <v>9204.156</v>
      </c>
      <c r="I26" s="172">
        <v>9134.59</v>
      </c>
      <c r="J26" s="172">
        <v>6767.1</v>
      </c>
      <c r="K26" s="172">
        <v>73141</v>
      </c>
      <c r="L26" s="172">
        <v>73141</v>
      </c>
    </row>
    <row r="27" spans="1:12" ht="86.25" customHeight="1">
      <c r="A27" s="503"/>
      <c r="B27" s="506"/>
      <c r="C27" s="165" t="s">
        <v>293</v>
      </c>
      <c r="D27" s="173">
        <v>6831.1</v>
      </c>
      <c r="E27" s="173">
        <v>5488.1</v>
      </c>
      <c r="F27" s="173">
        <v>6774.9</v>
      </c>
      <c r="G27" s="173">
        <v>4611.79213</v>
      </c>
      <c r="H27" s="173">
        <v>6333.9</v>
      </c>
      <c r="I27" s="173">
        <v>6643.1</v>
      </c>
      <c r="J27" s="173">
        <v>6767.1</v>
      </c>
      <c r="K27" s="173">
        <v>5930.8</v>
      </c>
      <c r="L27" s="173">
        <v>5930.8</v>
      </c>
    </row>
    <row r="28" spans="1:12" ht="22.5" customHeight="1">
      <c r="A28" s="503"/>
      <c r="B28" s="506"/>
      <c r="C28" s="165" t="s">
        <v>294</v>
      </c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21.75" customHeight="1">
      <c r="A29" s="503"/>
      <c r="B29" s="506"/>
      <c r="C29" s="165" t="s">
        <v>295</v>
      </c>
      <c r="D29" s="173">
        <v>4434.7</v>
      </c>
      <c r="E29" s="173">
        <v>2004.8</v>
      </c>
      <c r="F29" s="173">
        <v>11357.1</v>
      </c>
      <c r="G29" s="173">
        <v>3722.11252</v>
      </c>
      <c r="H29" s="173">
        <v>2870.256</v>
      </c>
      <c r="I29" s="173">
        <v>2491.49</v>
      </c>
      <c r="J29" s="173"/>
      <c r="K29" s="173"/>
      <c r="L29" s="173"/>
    </row>
    <row r="30" spans="1:12" ht="63.75" customHeight="1">
      <c r="A30" s="503"/>
      <c r="B30" s="506"/>
      <c r="C30" s="165" t="s">
        <v>296</v>
      </c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 ht="27" customHeight="1">
      <c r="A31" s="504"/>
      <c r="B31" s="507"/>
      <c r="C31" s="165" t="s">
        <v>297</v>
      </c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ht="47.25" customHeight="1">
      <c r="A32" s="502" t="s">
        <v>53</v>
      </c>
      <c r="B32" s="508" t="s">
        <v>273</v>
      </c>
      <c r="C32" s="165" t="s">
        <v>292</v>
      </c>
      <c r="D32" s="174">
        <v>3268.5999999999995</v>
      </c>
      <c r="E32" s="174">
        <v>950.9</v>
      </c>
      <c r="F32" s="174">
        <v>1780.9</v>
      </c>
      <c r="G32" s="174">
        <v>2259.5906</v>
      </c>
      <c r="H32" s="174">
        <v>2196.3</v>
      </c>
      <c r="I32" s="174">
        <v>1912</v>
      </c>
      <c r="J32" s="174">
        <v>1891</v>
      </c>
      <c r="K32" s="174">
        <v>2340</v>
      </c>
      <c r="L32" s="174">
        <v>2340</v>
      </c>
    </row>
    <row r="33" spans="1:12" ht="86.25" customHeight="1">
      <c r="A33" s="503"/>
      <c r="B33" s="509"/>
      <c r="C33" s="165" t="s">
        <v>293</v>
      </c>
      <c r="D33" s="175">
        <v>861.2</v>
      </c>
      <c r="E33" s="175">
        <v>949.7</v>
      </c>
      <c r="F33" s="175">
        <v>1779.7</v>
      </c>
      <c r="G33" s="175">
        <v>2258.3906</v>
      </c>
      <c r="H33" s="175">
        <v>2196.3</v>
      </c>
      <c r="I33" s="175">
        <v>1912</v>
      </c>
      <c r="J33" s="175">
        <v>1891</v>
      </c>
      <c r="K33" s="175">
        <v>961.9</v>
      </c>
      <c r="L33" s="175">
        <v>961.9</v>
      </c>
    </row>
    <row r="34" spans="1:12" ht="23.25" customHeight="1">
      <c r="A34" s="503"/>
      <c r="B34" s="509"/>
      <c r="C34" s="165" t="s">
        <v>294</v>
      </c>
      <c r="D34" s="175"/>
      <c r="E34" s="175"/>
      <c r="F34" s="175"/>
      <c r="G34" s="175"/>
      <c r="H34" s="175"/>
      <c r="I34" s="175"/>
      <c r="J34" s="175"/>
      <c r="K34" s="175"/>
      <c r="L34" s="175"/>
    </row>
    <row r="35" spans="1:12" ht="21.75" customHeight="1">
      <c r="A35" s="503"/>
      <c r="B35" s="509"/>
      <c r="C35" s="165" t="s">
        <v>295</v>
      </c>
      <c r="D35" s="175">
        <v>2406.2</v>
      </c>
      <c r="E35" s="175"/>
      <c r="F35" s="175"/>
      <c r="G35" s="175"/>
      <c r="H35" s="175"/>
      <c r="I35" s="175"/>
      <c r="J35" s="175"/>
      <c r="K35" s="175"/>
      <c r="L35" s="175"/>
    </row>
    <row r="36" spans="1:12" ht="63.75" customHeight="1">
      <c r="A36" s="503"/>
      <c r="B36" s="509"/>
      <c r="C36" s="165" t="s">
        <v>296</v>
      </c>
      <c r="D36" s="175">
        <v>1.2</v>
      </c>
      <c r="E36" s="175">
        <v>1.2</v>
      </c>
      <c r="F36" s="175">
        <v>1.2</v>
      </c>
      <c r="G36" s="175">
        <v>1.2</v>
      </c>
      <c r="H36" s="175"/>
      <c r="I36" s="175"/>
      <c r="J36" s="175"/>
      <c r="K36" s="175"/>
      <c r="L36" s="175"/>
    </row>
    <row r="37" spans="1:12" ht="27" customHeight="1">
      <c r="A37" s="504"/>
      <c r="B37" s="510"/>
      <c r="C37" s="165" t="s">
        <v>297</v>
      </c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ht="47.25" customHeight="1">
      <c r="A38" s="502" t="s">
        <v>54</v>
      </c>
      <c r="B38" s="508" t="s">
        <v>284</v>
      </c>
      <c r="C38" s="165" t="s">
        <v>292</v>
      </c>
      <c r="D38" s="174">
        <v>10</v>
      </c>
      <c r="E38" s="174">
        <v>5</v>
      </c>
      <c r="F38" s="174">
        <v>5</v>
      </c>
      <c r="G38" s="174">
        <v>66.36</v>
      </c>
      <c r="H38" s="174">
        <v>5</v>
      </c>
      <c r="I38" s="174">
        <v>5</v>
      </c>
      <c r="J38" s="174">
        <v>5</v>
      </c>
      <c r="K38" s="174">
        <v>15</v>
      </c>
      <c r="L38" s="174">
        <v>15</v>
      </c>
    </row>
    <row r="39" spans="1:12" ht="86.25" customHeight="1">
      <c r="A39" s="503"/>
      <c r="B39" s="509"/>
      <c r="C39" s="165" t="s">
        <v>293</v>
      </c>
      <c r="D39" s="175">
        <v>10</v>
      </c>
      <c r="E39" s="175">
        <v>5</v>
      </c>
      <c r="F39" s="175">
        <v>5</v>
      </c>
      <c r="G39" s="175">
        <v>66.36</v>
      </c>
      <c r="H39" s="175">
        <v>5</v>
      </c>
      <c r="I39" s="175">
        <v>5</v>
      </c>
      <c r="J39" s="175">
        <v>5</v>
      </c>
      <c r="K39" s="175">
        <v>4.8</v>
      </c>
      <c r="L39" s="175">
        <v>4.8</v>
      </c>
    </row>
    <row r="40" spans="1:12" ht="23.25" customHeight="1">
      <c r="A40" s="503"/>
      <c r="B40" s="509"/>
      <c r="C40" s="165" t="s">
        <v>294</v>
      </c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2" ht="21.75" customHeight="1">
      <c r="A41" s="503"/>
      <c r="B41" s="509"/>
      <c r="C41" s="165" t="s">
        <v>295</v>
      </c>
      <c r="D41" s="175"/>
      <c r="E41" s="175"/>
      <c r="F41" s="175"/>
      <c r="G41" s="175"/>
      <c r="H41" s="175"/>
      <c r="I41" s="175"/>
      <c r="J41" s="175"/>
      <c r="K41" s="175"/>
      <c r="L41" s="175"/>
    </row>
    <row r="42" spans="1:12" ht="63.75" customHeight="1">
      <c r="A42" s="503"/>
      <c r="B42" s="509"/>
      <c r="C42" s="165" t="s">
        <v>296</v>
      </c>
      <c r="D42" s="175"/>
      <c r="E42" s="175"/>
      <c r="F42" s="175"/>
      <c r="G42" s="175"/>
      <c r="H42" s="175"/>
      <c r="I42" s="175"/>
      <c r="J42" s="175"/>
      <c r="K42" s="175"/>
      <c r="L42" s="175"/>
    </row>
    <row r="43" spans="1:12" ht="27" customHeight="1">
      <c r="A43" s="504"/>
      <c r="B43" s="510"/>
      <c r="C43" s="165" t="s">
        <v>297</v>
      </c>
      <c r="D43" s="175"/>
      <c r="E43" s="175"/>
      <c r="F43" s="175"/>
      <c r="G43" s="175"/>
      <c r="H43" s="175"/>
      <c r="I43" s="175"/>
      <c r="J43" s="175"/>
      <c r="K43" s="175"/>
      <c r="L43" s="175"/>
    </row>
    <row r="44" spans="1:12" ht="47.25" customHeight="1">
      <c r="A44" s="502"/>
      <c r="B44" s="508"/>
      <c r="C44" s="165" t="s">
        <v>292</v>
      </c>
      <c r="D44" s="174">
        <f aca="true" t="shared" si="1" ref="D44:L44">SUM(D45:D49)</f>
        <v>0</v>
      </c>
      <c r="E44" s="174">
        <f t="shared" si="1"/>
        <v>0</v>
      </c>
      <c r="F44" s="174">
        <f t="shared" si="1"/>
        <v>0</v>
      </c>
      <c r="G44" s="174">
        <f t="shared" si="1"/>
        <v>0</v>
      </c>
      <c r="H44" s="174">
        <f t="shared" si="1"/>
        <v>0</v>
      </c>
      <c r="I44" s="174">
        <f t="shared" si="1"/>
        <v>0</v>
      </c>
      <c r="J44" s="174">
        <f t="shared" si="1"/>
        <v>0</v>
      </c>
      <c r="K44" s="174">
        <f t="shared" si="1"/>
        <v>0</v>
      </c>
      <c r="L44" s="174">
        <f t="shared" si="1"/>
        <v>0</v>
      </c>
    </row>
    <row r="45" spans="1:12" ht="86.25" customHeight="1">
      <c r="A45" s="503"/>
      <c r="B45" s="509"/>
      <c r="C45" s="165" t="s">
        <v>293</v>
      </c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ht="23.25" customHeight="1">
      <c r="A46" s="503"/>
      <c r="B46" s="509"/>
      <c r="C46" s="165" t="s">
        <v>294</v>
      </c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18" customHeight="1">
      <c r="A47" s="503"/>
      <c r="B47" s="509"/>
      <c r="C47" s="165" t="s">
        <v>295</v>
      </c>
      <c r="D47" s="175"/>
      <c r="E47" s="175"/>
      <c r="F47" s="175"/>
      <c r="G47" s="175"/>
      <c r="H47" s="175"/>
      <c r="I47" s="175"/>
      <c r="J47" s="175"/>
      <c r="K47" s="175"/>
      <c r="L47" s="175"/>
    </row>
    <row r="48" spans="1:12" ht="63.75" customHeight="1">
      <c r="A48" s="503"/>
      <c r="B48" s="509"/>
      <c r="C48" s="165" t="s">
        <v>296</v>
      </c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ht="27" customHeight="1">
      <c r="A49" s="504"/>
      <c r="B49" s="510"/>
      <c r="C49" s="165" t="s">
        <v>297</v>
      </c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0" ht="47.25" customHeight="1">
      <c r="A50" s="492"/>
      <c r="B50" s="494"/>
      <c r="C50" s="496"/>
      <c r="D50" s="498"/>
      <c r="E50" s="499"/>
      <c r="F50" s="499"/>
      <c r="G50" s="499"/>
      <c r="H50" s="499"/>
      <c r="I50" s="499"/>
      <c r="J50" s="500"/>
    </row>
    <row r="51" spans="1:12" ht="86.25" customHeight="1">
      <c r="A51" s="493"/>
      <c r="B51" s="495"/>
      <c r="C51" s="497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1:12" ht="23.2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1:12" ht="18" customHeight="1">
      <c r="A53" s="502"/>
      <c r="B53" s="502"/>
      <c r="C53" s="165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ht="63.75" customHeight="1">
      <c r="A54" s="503"/>
      <c r="B54" s="503"/>
      <c r="C54" s="165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ht="27" customHeight="1">
      <c r="A55" s="503"/>
      <c r="B55" s="503"/>
      <c r="C55" s="165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1:12" ht="47.25" customHeight="1">
      <c r="A56" s="503"/>
      <c r="B56" s="503"/>
      <c r="C56" s="165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2" ht="86.25" customHeight="1">
      <c r="A57" s="503"/>
      <c r="B57" s="503"/>
      <c r="C57" s="165"/>
      <c r="D57" s="146"/>
      <c r="E57" s="146"/>
      <c r="F57" s="146"/>
      <c r="G57" s="146"/>
      <c r="H57" s="146"/>
      <c r="I57" s="146"/>
      <c r="J57" s="146"/>
      <c r="K57" s="146"/>
      <c r="L57" s="146"/>
    </row>
    <row r="58" spans="1:12" ht="23.25" customHeight="1">
      <c r="A58" s="504"/>
      <c r="B58" s="504"/>
      <c r="C58" s="165"/>
      <c r="D58" s="146"/>
      <c r="E58" s="146"/>
      <c r="F58" s="146"/>
      <c r="G58" s="146"/>
      <c r="H58" s="146"/>
      <c r="I58" s="146"/>
      <c r="J58" s="146"/>
      <c r="K58" s="146"/>
      <c r="L58" s="146"/>
    </row>
    <row r="59" spans="1:12" ht="33.75" customHeight="1">
      <c r="A59" s="502"/>
      <c r="B59" s="505"/>
      <c r="C59" s="165"/>
      <c r="D59" s="168"/>
      <c r="E59" s="168"/>
      <c r="F59" s="168"/>
      <c r="G59" s="168"/>
      <c r="H59" s="168"/>
      <c r="I59" s="168"/>
      <c r="J59" s="168"/>
      <c r="K59" s="168"/>
      <c r="L59" s="168"/>
    </row>
    <row r="60" spans="1:12" ht="35.25" customHeight="1">
      <c r="A60" s="503"/>
      <c r="B60" s="506"/>
      <c r="C60" s="165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ht="37.5" customHeight="1">
      <c r="A61" s="503"/>
      <c r="B61" s="506"/>
      <c r="C61" s="165"/>
      <c r="D61" s="169"/>
      <c r="E61" s="169"/>
      <c r="F61" s="169"/>
      <c r="G61" s="169"/>
      <c r="H61" s="169"/>
      <c r="I61" s="169"/>
      <c r="J61" s="169"/>
      <c r="K61" s="169"/>
      <c r="L61" s="169"/>
    </row>
    <row r="62" spans="1:12" ht="51.75" customHeight="1">
      <c r="A62" s="503"/>
      <c r="B62" s="506"/>
      <c r="C62" s="165"/>
      <c r="D62" s="169"/>
      <c r="E62" s="169"/>
      <c r="F62" s="169"/>
      <c r="G62" s="169"/>
      <c r="H62" s="169"/>
      <c r="I62" s="169"/>
      <c r="J62" s="169"/>
      <c r="K62" s="169"/>
      <c r="L62" s="169"/>
    </row>
    <row r="63" spans="1:12" ht="53.25" customHeight="1">
      <c r="A63" s="503"/>
      <c r="B63" s="506"/>
      <c r="C63" s="165"/>
      <c r="D63" s="169"/>
      <c r="E63" s="169"/>
      <c r="F63" s="169"/>
      <c r="G63" s="169"/>
      <c r="H63" s="169"/>
      <c r="I63" s="169"/>
      <c r="J63" s="169"/>
      <c r="K63" s="169"/>
      <c r="L63" s="169"/>
    </row>
    <row r="64" spans="1:12" ht="37.5" customHeight="1">
      <c r="A64" s="504"/>
      <c r="B64" s="507"/>
      <c r="C64" s="165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ht="33.75" customHeight="1">
      <c r="A65" s="502"/>
      <c r="B65" s="505"/>
      <c r="C65" s="165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1:12" ht="35.25" customHeight="1">
      <c r="A66" s="503"/>
      <c r="B66" s="506"/>
      <c r="C66" s="165"/>
      <c r="D66" s="171"/>
      <c r="E66" s="171"/>
      <c r="F66" s="171"/>
      <c r="G66" s="171"/>
      <c r="H66" s="171"/>
      <c r="I66" s="171"/>
      <c r="J66" s="171"/>
      <c r="K66" s="171"/>
      <c r="L66" s="171"/>
    </row>
    <row r="67" spans="1:12" ht="37.5" customHeight="1">
      <c r="A67" s="503"/>
      <c r="B67" s="506"/>
      <c r="C67" s="165"/>
      <c r="D67" s="171"/>
      <c r="E67" s="171"/>
      <c r="F67" s="171"/>
      <c r="G67" s="171"/>
      <c r="H67" s="171"/>
      <c r="I67" s="171"/>
      <c r="J67" s="171"/>
      <c r="K67" s="171"/>
      <c r="L67" s="171"/>
    </row>
    <row r="68" spans="1:12" ht="51.75" customHeight="1">
      <c r="A68" s="503"/>
      <c r="B68" s="506"/>
      <c r="C68" s="165"/>
      <c r="D68" s="171"/>
      <c r="E68" s="171"/>
      <c r="F68" s="171"/>
      <c r="G68" s="171"/>
      <c r="H68" s="171"/>
      <c r="I68" s="171"/>
      <c r="J68" s="171"/>
      <c r="K68" s="171"/>
      <c r="L68" s="171"/>
    </row>
    <row r="69" spans="1:12" ht="53.25" customHeight="1">
      <c r="A69" s="503"/>
      <c r="B69" s="506"/>
      <c r="C69" s="165"/>
      <c r="D69" s="171"/>
      <c r="E69" s="171"/>
      <c r="F69" s="171"/>
      <c r="G69" s="171"/>
      <c r="H69" s="171"/>
      <c r="I69" s="171"/>
      <c r="J69" s="171"/>
      <c r="K69" s="171"/>
      <c r="L69" s="171"/>
    </row>
    <row r="70" spans="1:12" ht="37.5" customHeight="1">
      <c r="A70" s="504"/>
      <c r="B70" s="507"/>
      <c r="C70" s="165"/>
      <c r="D70" s="171"/>
      <c r="E70" s="171"/>
      <c r="F70" s="171"/>
      <c r="G70" s="171"/>
      <c r="H70" s="171"/>
      <c r="I70" s="171"/>
      <c r="J70" s="171"/>
      <c r="K70" s="171"/>
      <c r="L70" s="171"/>
    </row>
    <row r="71" spans="1:12" s="14" customFormat="1" ht="33.75" customHeight="1">
      <c r="A71" s="502"/>
      <c r="B71" s="505"/>
      <c r="C71" s="165"/>
      <c r="D71" s="172"/>
      <c r="E71" s="172"/>
      <c r="F71" s="172"/>
      <c r="G71" s="172"/>
      <c r="H71" s="172"/>
      <c r="I71" s="172"/>
      <c r="J71" s="172"/>
      <c r="K71" s="172"/>
      <c r="L71" s="172"/>
    </row>
    <row r="72" spans="1:12" s="15" customFormat="1" ht="69" customHeight="1">
      <c r="A72" s="503"/>
      <c r="B72" s="506"/>
      <c r="C72" s="165"/>
      <c r="D72" s="173"/>
      <c r="E72" s="173"/>
      <c r="F72" s="173"/>
      <c r="G72" s="173"/>
      <c r="H72" s="173"/>
      <c r="I72" s="173"/>
      <c r="J72" s="173"/>
      <c r="K72" s="173"/>
      <c r="L72" s="173"/>
    </row>
    <row r="73" spans="1:12" s="15" customFormat="1" ht="37.5" customHeight="1">
      <c r="A73" s="503"/>
      <c r="B73" s="506"/>
      <c r="C73" s="165"/>
      <c r="D73" s="173"/>
      <c r="E73" s="173"/>
      <c r="F73" s="173"/>
      <c r="G73" s="173"/>
      <c r="H73" s="173"/>
      <c r="I73" s="173"/>
      <c r="J73" s="173"/>
      <c r="K73" s="173"/>
      <c r="L73" s="173"/>
    </row>
    <row r="74" spans="1:12" s="15" customFormat="1" ht="51.75" customHeight="1">
      <c r="A74" s="503"/>
      <c r="B74" s="506"/>
      <c r="C74" s="165"/>
      <c r="D74" s="173"/>
      <c r="E74" s="173"/>
      <c r="F74" s="173"/>
      <c r="G74" s="173"/>
      <c r="H74" s="173"/>
      <c r="I74" s="173"/>
      <c r="J74" s="173"/>
      <c r="K74" s="173"/>
      <c r="L74" s="173"/>
    </row>
    <row r="75" spans="1:12" s="15" customFormat="1" ht="77.25" customHeight="1">
      <c r="A75" s="503"/>
      <c r="B75" s="506"/>
      <c r="C75" s="165"/>
      <c r="D75" s="173"/>
      <c r="E75" s="173"/>
      <c r="F75" s="173"/>
      <c r="G75" s="173"/>
      <c r="H75" s="173"/>
      <c r="I75" s="173"/>
      <c r="J75" s="173"/>
      <c r="K75" s="173"/>
      <c r="L75" s="173"/>
    </row>
    <row r="76" spans="1:12" s="16" customFormat="1" ht="37.5" customHeight="1">
      <c r="A76" s="504"/>
      <c r="B76" s="507"/>
      <c r="C76" s="165"/>
      <c r="D76" s="173"/>
      <c r="E76" s="173"/>
      <c r="F76" s="173"/>
      <c r="G76" s="173"/>
      <c r="H76" s="173"/>
      <c r="I76" s="173"/>
      <c r="J76" s="173"/>
      <c r="K76" s="173"/>
      <c r="L76" s="173"/>
    </row>
    <row r="77" spans="1:12" s="14" customFormat="1" ht="33.75" customHeight="1">
      <c r="A77" s="502"/>
      <c r="B77" s="508"/>
      <c r="C77" s="165"/>
      <c r="D77" s="174"/>
      <c r="E77" s="174"/>
      <c r="F77" s="174"/>
      <c r="G77" s="174"/>
      <c r="H77" s="174"/>
      <c r="I77" s="174"/>
      <c r="J77" s="174"/>
      <c r="K77" s="174"/>
      <c r="L77" s="174"/>
    </row>
    <row r="78" spans="1:12" s="15" customFormat="1" ht="35.25" customHeight="1">
      <c r="A78" s="503"/>
      <c r="B78" s="509"/>
      <c r="C78" s="165"/>
      <c r="D78" s="175"/>
      <c r="E78" s="175"/>
      <c r="F78" s="175"/>
      <c r="G78" s="175"/>
      <c r="H78" s="175"/>
      <c r="I78" s="175"/>
      <c r="J78" s="175"/>
      <c r="K78" s="175"/>
      <c r="L78" s="175"/>
    </row>
    <row r="79" spans="1:12" s="15" customFormat="1" ht="37.5" customHeight="1">
      <c r="A79" s="503"/>
      <c r="B79" s="509"/>
      <c r="C79" s="165"/>
      <c r="D79" s="175"/>
      <c r="E79" s="175"/>
      <c r="F79" s="175"/>
      <c r="G79" s="175"/>
      <c r="H79" s="175"/>
      <c r="I79" s="175"/>
      <c r="J79" s="175"/>
      <c r="K79" s="175"/>
      <c r="L79" s="175"/>
    </row>
    <row r="80" spans="1:12" s="15" customFormat="1" ht="51.75" customHeight="1">
      <c r="A80" s="503"/>
      <c r="B80" s="509"/>
      <c r="C80" s="165"/>
      <c r="D80" s="175"/>
      <c r="E80" s="175"/>
      <c r="F80" s="175"/>
      <c r="G80" s="175"/>
      <c r="H80" s="175"/>
      <c r="I80" s="175"/>
      <c r="J80" s="175"/>
      <c r="K80" s="175"/>
      <c r="L80" s="175"/>
    </row>
    <row r="81" spans="1:12" s="15" customFormat="1" ht="78" customHeight="1">
      <c r="A81" s="503"/>
      <c r="B81" s="509"/>
      <c r="C81" s="165"/>
      <c r="D81" s="175"/>
      <c r="E81" s="175"/>
      <c r="F81" s="175"/>
      <c r="G81" s="175"/>
      <c r="H81" s="175"/>
      <c r="I81" s="175"/>
      <c r="J81" s="175"/>
      <c r="K81" s="175"/>
      <c r="L81" s="175"/>
    </row>
    <row r="82" spans="1:12" s="16" customFormat="1" ht="37.5" customHeight="1">
      <c r="A82" s="504"/>
      <c r="B82" s="510"/>
      <c r="C82" s="165"/>
      <c r="D82" s="175"/>
      <c r="E82" s="175"/>
      <c r="F82" s="175"/>
      <c r="G82" s="175"/>
      <c r="H82" s="175"/>
      <c r="I82" s="175"/>
      <c r="J82" s="175"/>
      <c r="K82" s="175"/>
      <c r="L82" s="175"/>
    </row>
    <row r="83" spans="1:12" s="15" customFormat="1" ht="37.5" customHeight="1">
      <c r="A83" s="502"/>
      <c r="B83" s="508"/>
      <c r="C83" s="165"/>
      <c r="D83" s="174"/>
      <c r="E83" s="174"/>
      <c r="F83" s="174"/>
      <c r="G83" s="174"/>
      <c r="H83" s="174"/>
      <c r="I83" s="174"/>
      <c r="J83" s="174"/>
      <c r="K83" s="174"/>
      <c r="L83" s="174"/>
    </row>
    <row r="84" spans="1:12" s="15" customFormat="1" ht="37.5" customHeight="1">
      <c r="A84" s="503"/>
      <c r="B84" s="509"/>
      <c r="C84" s="165"/>
      <c r="D84" s="175"/>
      <c r="E84" s="175"/>
      <c r="F84" s="175"/>
      <c r="G84" s="175"/>
      <c r="H84" s="175"/>
      <c r="I84" s="175"/>
      <c r="J84" s="175"/>
      <c r="K84" s="175"/>
      <c r="L84" s="175"/>
    </row>
    <row r="85" spans="1:12" s="15" customFormat="1" ht="37.5" customHeight="1">
      <c r="A85" s="503"/>
      <c r="B85" s="509"/>
      <c r="C85" s="165"/>
      <c r="D85" s="175"/>
      <c r="E85" s="175"/>
      <c r="F85" s="175"/>
      <c r="G85" s="175"/>
      <c r="H85" s="175"/>
      <c r="I85" s="175"/>
      <c r="J85" s="175"/>
      <c r="K85" s="175"/>
      <c r="L85" s="175"/>
    </row>
    <row r="86" spans="1:12" s="15" customFormat="1" ht="37.5" customHeight="1">
      <c r="A86" s="503"/>
      <c r="B86" s="509"/>
      <c r="C86" s="165"/>
      <c r="D86" s="175"/>
      <c r="E86" s="175"/>
      <c r="F86" s="175"/>
      <c r="G86" s="175"/>
      <c r="H86" s="175"/>
      <c r="I86" s="175"/>
      <c r="J86" s="175"/>
      <c r="K86" s="175"/>
      <c r="L86" s="175"/>
    </row>
    <row r="87" spans="1:12" s="15" customFormat="1" ht="37.5" customHeight="1">
      <c r="A87" s="503"/>
      <c r="B87" s="509"/>
      <c r="C87" s="165"/>
      <c r="D87" s="175"/>
      <c r="E87" s="175"/>
      <c r="F87" s="175"/>
      <c r="G87" s="175"/>
      <c r="H87" s="175"/>
      <c r="I87" s="175"/>
      <c r="J87" s="175"/>
      <c r="K87" s="175"/>
      <c r="L87" s="175"/>
    </row>
    <row r="88" spans="1:12" s="15" customFormat="1" ht="37.5" customHeight="1">
      <c r="A88" s="504"/>
      <c r="B88" s="510"/>
      <c r="C88" s="165"/>
      <c r="D88" s="175"/>
      <c r="E88" s="175"/>
      <c r="F88" s="175"/>
      <c r="G88" s="175"/>
      <c r="H88" s="175"/>
      <c r="I88" s="175"/>
      <c r="J88" s="175"/>
      <c r="K88" s="175"/>
      <c r="L88" s="175"/>
    </row>
    <row r="89" spans="1:12" s="15" customFormat="1" ht="37.5" customHeight="1">
      <c r="A89" s="502"/>
      <c r="B89" s="508"/>
      <c r="C89" s="165"/>
      <c r="D89" s="174"/>
      <c r="E89" s="174"/>
      <c r="F89" s="174"/>
      <c r="G89" s="174"/>
      <c r="H89" s="174"/>
      <c r="I89" s="174"/>
      <c r="J89" s="174"/>
      <c r="K89" s="174"/>
      <c r="L89" s="174"/>
    </row>
    <row r="90" spans="1:12" s="15" customFormat="1" ht="37.5" customHeight="1">
      <c r="A90" s="503"/>
      <c r="B90" s="509"/>
      <c r="C90" s="165"/>
      <c r="D90" s="175"/>
      <c r="E90" s="175"/>
      <c r="F90" s="175"/>
      <c r="G90" s="175"/>
      <c r="H90" s="175"/>
      <c r="I90" s="175"/>
      <c r="J90" s="175"/>
      <c r="K90" s="175"/>
      <c r="L90" s="175"/>
    </row>
    <row r="91" spans="1:12" s="15" customFormat="1" ht="37.5" customHeight="1">
      <c r="A91" s="503"/>
      <c r="B91" s="509"/>
      <c r="C91" s="165"/>
      <c r="D91" s="175"/>
      <c r="E91" s="175"/>
      <c r="F91" s="175"/>
      <c r="G91" s="175"/>
      <c r="H91" s="175"/>
      <c r="I91" s="175"/>
      <c r="J91" s="175"/>
      <c r="K91" s="175"/>
      <c r="L91" s="175"/>
    </row>
    <row r="92" spans="1:12" s="15" customFormat="1" ht="37.5" customHeight="1">
      <c r="A92" s="503"/>
      <c r="B92" s="509"/>
      <c r="C92" s="165"/>
      <c r="D92" s="175"/>
      <c r="E92" s="175"/>
      <c r="F92" s="175"/>
      <c r="G92" s="175"/>
      <c r="H92" s="175"/>
      <c r="I92" s="175"/>
      <c r="J92" s="175"/>
      <c r="K92" s="175"/>
      <c r="L92" s="175"/>
    </row>
    <row r="93" spans="1:12" s="15" customFormat="1" ht="37.5" customHeight="1">
      <c r="A93" s="503"/>
      <c r="B93" s="509"/>
      <c r="C93" s="165"/>
      <c r="D93" s="175"/>
      <c r="E93" s="175"/>
      <c r="F93" s="175"/>
      <c r="G93" s="175"/>
      <c r="H93" s="175"/>
      <c r="I93" s="175"/>
      <c r="J93" s="175"/>
      <c r="K93" s="175"/>
      <c r="L93" s="175"/>
    </row>
    <row r="94" spans="1:12" s="15" customFormat="1" ht="37.5" customHeight="1" thickBot="1">
      <c r="A94" s="504"/>
      <c r="B94" s="510"/>
      <c r="C94" s="165"/>
      <c r="D94" s="175"/>
      <c r="E94" s="175"/>
      <c r="F94" s="175"/>
      <c r="G94" s="175"/>
      <c r="H94" s="175"/>
      <c r="I94" s="175"/>
      <c r="J94" s="175"/>
      <c r="K94" s="175"/>
      <c r="L94" s="175"/>
    </row>
    <row r="95" spans="1:12" s="10" customFormat="1" ht="37.5" customHeight="1">
      <c r="A95" s="492"/>
      <c r="B95" s="494"/>
      <c r="C95" s="496"/>
      <c r="D95" s="498"/>
      <c r="E95" s="499"/>
      <c r="F95" s="499"/>
      <c r="G95" s="499"/>
      <c r="H95" s="499"/>
      <c r="I95" s="499"/>
      <c r="J95" s="500"/>
      <c r="K95"/>
      <c r="L95"/>
    </row>
    <row r="96" spans="1:12" s="15" customFormat="1" ht="37.5" customHeight="1">
      <c r="A96" s="493"/>
      <c r="B96" s="495"/>
      <c r="C96" s="497"/>
      <c r="D96" s="163"/>
      <c r="E96" s="163"/>
      <c r="F96" s="163"/>
      <c r="G96" s="163"/>
      <c r="H96" s="163"/>
      <c r="I96" s="163"/>
      <c r="J96" s="163"/>
      <c r="K96" s="163"/>
      <c r="L96" s="163"/>
    </row>
    <row r="97" spans="1:12" s="15" customFormat="1" ht="37.5" customHeight="1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15" customFormat="1" ht="37.5" customHeight="1">
      <c r="A98" s="502"/>
      <c r="B98" s="502"/>
      <c r="C98" s="165"/>
      <c r="D98" s="146"/>
      <c r="E98" s="146"/>
      <c r="F98" s="146"/>
      <c r="G98" s="146"/>
      <c r="H98" s="146"/>
      <c r="I98" s="146"/>
      <c r="J98" s="146"/>
      <c r="K98" s="146"/>
      <c r="L98" s="146"/>
    </row>
    <row r="99" spans="1:12" s="15" customFormat="1" ht="37.5" customHeight="1">
      <c r="A99" s="503"/>
      <c r="B99" s="503"/>
      <c r="C99" s="165"/>
      <c r="D99" s="146"/>
      <c r="E99" s="146"/>
      <c r="F99" s="146"/>
      <c r="G99" s="146"/>
      <c r="H99" s="146"/>
      <c r="I99" s="146"/>
      <c r="J99" s="146"/>
      <c r="K99" s="146"/>
      <c r="L99" s="146"/>
    </row>
    <row r="100" spans="1:12" s="3" customFormat="1" ht="37.5" customHeight="1" thickBot="1">
      <c r="A100" s="503"/>
      <c r="B100" s="503"/>
      <c r="C100" s="165"/>
      <c r="D100" s="146"/>
      <c r="E100" s="146"/>
      <c r="F100" s="146"/>
      <c r="G100" s="146"/>
      <c r="H100" s="146"/>
      <c r="I100" s="146"/>
      <c r="J100" s="146"/>
      <c r="K100" s="146"/>
      <c r="L100" s="146"/>
    </row>
    <row r="101" spans="1:12" s="10" customFormat="1" ht="37.5" customHeight="1">
      <c r="A101" s="503"/>
      <c r="B101" s="503"/>
      <c r="C101" s="165"/>
      <c r="D101" s="146"/>
      <c r="E101" s="146"/>
      <c r="F101" s="146"/>
      <c r="G101" s="146"/>
      <c r="H101" s="146"/>
      <c r="I101" s="146"/>
      <c r="J101" s="146"/>
      <c r="K101" s="146"/>
      <c r="L101" s="146"/>
    </row>
    <row r="102" spans="1:12" s="15" customFormat="1" ht="37.5" customHeight="1">
      <c r="A102" s="503"/>
      <c r="B102" s="503"/>
      <c r="C102" s="165"/>
      <c r="D102" s="146"/>
      <c r="E102" s="146"/>
      <c r="F102" s="146"/>
      <c r="G102" s="146"/>
      <c r="H102" s="146"/>
      <c r="I102" s="146"/>
      <c r="J102" s="146"/>
      <c r="K102" s="146"/>
      <c r="L102" s="146"/>
    </row>
    <row r="103" spans="1:12" s="15" customFormat="1" ht="37.5" customHeight="1">
      <c r="A103" s="504"/>
      <c r="B103" s="504"/>
      <c r="C103" s="165"/>
      <c r="D103" s="146"/>
      <c r="E103" s="146"/>
      <c r="F103" s="146"/>
      <c r="G103" s="146"/>
      <c r="H103" s="146"/>
      <c r="I103" s="146"/>
      <c r="J103" s="146"/>
      <c r="K103" s="146"/>
      <c r="L103" s="146"/>
    </row>
    <row r="104" spans="1:12" s="15" customFormat="1" ht="37.5" customHeight="1">
      <c r="A104" s="502"/>
      <c r="B104" s="505"/>
      <c r="C104" s="165"/>
      <c r="D104" s="168"/>
      <c r="E104" s="168"/>
      <c r="F104" s="168"/>
      <c r="G104" s="168"/>
      <c r="H104" s="168"/>
      <c r="I104" s="168"/>
      <c r="J104" s="168"/>
      <c r="K104" s="168"/>
      <c r="L104" s="168"/>
    </row>
    <row r="105" spans="1:12" s="15" customFormat="1" ht="37.5" customHeight="1">
      <c r="A105" s="503"/>
      <c r="B105" s="506"/>
      <c r="C105" s="165"/>
      <c r="D105" s="169"/>
      <c r="E105" s="169"/>
      <c r="F105" s="169"/>
      <c r="G105" s="169"/>
      <c r="H105" s="169"/>
      <c r="I105" s="169"/>
      <c r="J105" s="169"/>
      <c r="K105" s="169"/>
      <c r="L105" s="169"/>
    </row>
    <row r="106" spans="1:12" s="3" customFormat="1" ht="37.5" customHeight="1" thickBot="1">
      <c r="A106" s="503"/>
      <c r="B106" s="506"/>
      <c r="C106" s="165"/>
      <c r="D106" s="169"/>
      <c r="E106" s="169"/>
      <c r="F106" s="169"/>
      <c r="G106" s="169"/>
      <c r="H106" s="169"/>
      <c r="I106" s="169"/>
      <c r="J106" s="169"/>
      <c r="K106" s="169"/>
      <c r="L106" s="169"/>
    </row>
    <row r="107" spans="1:12" s="10" customFormat="1" ht="37.5" customHeight="1">
      <c r="A107" s="503"/>
      <c r="B107" s="506"/>
      <c r="C107" s="165"/>
      <c r="D107" s="169"/>
      <c r="E107" s="169"/>
      <c r="F107" s="169"/>
      <c r="G107" s="169"/>
      <c r="H107" s="169"/>
      <c r="I107" s="169"/>
      <c r="J107" s="169"/>
      <c r="K107" s="169"/>
      <c r="L107" s="169"/>
    </row>
    <row r="108" spans="1:12" s="15" customFormat="1" ht="37.5" customHeight="1">
      <c r="A108" s="503"/>
      <c r="B108" s="506"/>
      <c r="C108" s="165"/>
      <c r="D108" s="169"/>
      <c r="E108" s="169"/>
      <c r="F108" s="169"/>
      <c r="G108" s="169"/>
      <c r="H108" s="169"/>
      <c r="I108" s="169"/>
      <c r="J108" s="169"/>
      <c r="K108" s="169"/>
      <c r="L108" s="169"/>
    </row>
    <row r="109" spans="1:12" s="15" customFormat="1" ht="37.5" customHeight="1">
      <c r="A109" s="504"/>
      <c r="B109" s="507"/>
      <c r="C109" s="165"/>
      <c r="D109" s="169"/>
      <c r="E109" s="169"/>
      <c r="F109" s="169"/>
      <c r="G109" s="169"/>
      <c r="H109" s="169"/>
      <c r="I109" s="169"/>
      <c r="J109" s="169"/>
      <c r="K109" s="169"/>
      <c r="L109" s="169"/>
    </row>
    <row r="110" spans="1:12" s="15" customFormat="1" ht="37.5" customHeight="1">
      <c r="A110" s="502"/>
      <c r="B110" s="505"/>
      <c r="C110" s="165"/>
      <c r="D110" s="170"/>
      <c r="E110" s="170"/>
      <c r="F110" s="170"/>
      <c r="G110" s="170"/>
      <c r="H110" s="170"/>
      <c r="I110" s="170"/>
      <c r="J110" s="170"/>
      <c r="K110" s="170"/>
      <c r="L110" s="170"/>
    </row>
    <row r="111" spans="1:12" s="15" customFormat="1" ht="37.5" customHeight="1">
      <c r="A111" s="503"/>
      <c r="B111" s="506"/>
      <c r="C111" s="165"/>
      <c r="D111" s="171"/>
      <c r="E111" s="171"/>
      <c r="F111" s="171"/>
      <c r="G111" s="171"/>
      <c r="H111" s="171"/>
      <c r="I111" s="171"/>
      <c r="J111" s="171"/>
      <c r="K111" s="171"/>
      <c r="L111" s="171"/>
    </row>
    <row r="112" spans="1:12" s="3" customFormat="1" ht="37.5" customHeight="1" thickBot="1">
      <c r="A112" s="503"/>
      <c r="B112" s="506"/>
      <c r="C112" s="165"/>
      <c r="D112" s="171"/>
      <c r="E112" s="171"/>
      <c r="F112" s="171"/>
      <c r="G112" s="171"/>
      <c r="H112" s="171"/>
      <c r="I112" s="171"/>
      <c r="J112" s="171"/>
      <c r="K112" s="171"/>
      <c r="L112" s="171"/>
    </row>
    <row r="113" spans="1:12" s="10" customFormat="1" ht="37.5" customHeight="1">
      <c r="A113" s="503"/>
      <c r="B113" s="506"/>
      <c r="C113" s="165"/>
      <c r="D113" s="171"/>
      <c r="E113" s="171"/>
      <c r="F113" s="171"/>
      <c r="G113" s="171"/>
      <c r="H113" s="171"/>
      <c r="I113" s="171"/>
      <c r="J113" s="171"/>
      <c r="K113" s="171"/>
      <c r="L113" s="171"/>
    </row>
    <row r="114" spans="1:12" s="15" customFormat="1" ht="37.5" customHeight="1">
      <c r="A114" s="503"/>
      <c r="B114" s="506"/>
      <c r="C114" s="165"/>
      <c r="D114" s="171"/>
      <c r="E114" s="171"/>
      <c r="F114" s="171"/>
      <c r="G114" s="171"/>
      <c r="H114" s="171"/>
      <c r="I114" s="171"/>
      <c r="J114" s="171"/>
      <c r="K114" s="171"/>
      <c r="L114" s="171"/>
    </row>
    <row r="115" spans="1:12" s="15" customFormat="1" ht="37.5" customHeight="1">
      <c r="A115" s="504"/>
      <c r="B115" s="507"/>
      <c r="C115" s="165"/>
      <c r="D115" s="171"/>
      <c r="E115" s="171"/>
      <c r="F115" s="171"/>
      <c r="G115" s="171"/>
      <c r="H115" s="171"/>
      <c r="I115" s="171"/>
      <c r="J115" s="171"/>
      <c r="K115" s="171"/>
      <c r="L115" s="171"/>
    </row>
    <row r="116" spans="1:12" s="15" customFormat="1" ht="37.5" customHeight="1">
      <c r="A116" s="502"/>
      <c r="B116" s="505"/>
      <c r="C116" s="165"/>
      <c r="D116" s="172"/>
      <c r="E116" s="172"/>
      <c r="F116" s="172"/>
      <c r="G116" s="172"/>
      <c r="H116" s="172"/>
      <c r="I116" s="172"/>
      <c r="J116" s="172"/>
      <c r="K116" s="172"/>
      <c r="L116" s="172"/>
    </row>
    <row r="117" spans="1:12" s="15" customFormat="1" ht="37.5" customHeight="1">
      <c r="A117" s="503"/>
      <c r="B117" s="506"/>
      <c r="C117" s="165"/>
      <c r="D117" s="173"/>
      <c r="E117" s="173"/>
      <c r="F117" s="173"/>
      <c r="G117" s="173"/>
      <c r="H117" s="173"/>
      <c r="I117" s="173"/>
      <c r="J117" s="173"/>
      <c r="K117" s="173"/>
      <c r="L117" s="173"/>
    </row>
    <row r="118" spans="1:12" s="3" customFormat="1" ht="37.5" customHeight="1" thickBot="1">
      <c r="A118" s="503"/>
      <c r="B118" s="506"/>
      <c r="C118" s="165"/>
      <c r="D118" s="173"/>
      <c r="E118" s="173"/>
      <c r="F118" s="173"/>
      <c r="G118" s="173"/>
      <c r="H118" s="173"/>
      <c r="I118" s="173"/>
      <c r="J118" s="173"/>
      <c r="K118" s="173"/>
      <c r="L118" s="173"/>
    </row>
    <row r="119" spans="1:12" s="10" customFormat="1" ht="37.5" customHeight="1">
      <c r="A119" s="503"/>
      <c r="B119" s="506"/>
      <c r="C119" s="165"/>
      <c r="D119" s="173"/>
      <c r="E119" s="173"/>
      <c r="F119" s="173"/>
      <c r="G119" s="173"/>
      <c r="H119" s="173"/>
      <c r="I119" s="173"/>
      <c r="J119" s="173"/>
      <c r="K119" s="173"/>
      <c r="L119" s="173"/>
    </row>
    <row r="120" spans="1:12" s="15" customFormat="1" ht="37.5" customHeight="1">
      <c r="A120" s="503"/>
      <c r="B120" s="506"/>
      <c r="C120" s="165"/>
      <c r="D120" s="173"/>
      <c r="E120" s="173"/>
      <c r="F120" s="173"/>
      <c r="G120" s="173"/>
      <c r="H120" s="173"/>
      <c r="I120" s="173"/>
      <c r="J120" s="173"/>
      <c r="K120" s="173"/>
      <c r="L120" s="173"/>
    </row>
    <row r="121" spans="1:12" s="15" customFormat="1" ht="37.5" customHeight="1">
      <c r="A121" s="504"/>
      <c r="B121" s="507"/>
      <c r="C121" s="165"/>
      <c r="D121" s="173"/>
      <c r="E121" s="173"/>
      <c r="F121" s="173"/>
      <c r="G121" s="173"/>
      <c r="H121" s="173"/>
      <c r="I121" s="173"/>
      <c r="J121" s="173"/>
      <c r="K121" s="173"/>
      <c r="L121" s="173"/>
    </row>
    <row r="122" spans="1:12" s="15" customFormat="1" ht="37.5" customHeight="1">
      <c r="A122" s="502"/>
      <c r="B122" s="508"/>
      <c r="C122" s="165"/>
      <c r="D122" s="174"/>
      <c r="E122" s="174"/>
      <c r="F122" s="174"/>
      <c r="G122" s="174"/>
      <c r="H122" s="174"/>
      <c r="I122" s="174"/>
      <c r="J122" s="174"/>
      <c r="K122" s="174"/>
      <c r="L122" s="174"/>
    </row>
    <row r="123" spans="1:12" s="15" customFormat="1" ht="37.5" customHeight="1">
      <c r="A123" s="503"/>
      <c r="B123" s="509"/>
      <c r="C123" s="165"/>
      <c r="D123" s="175"/>
      <c r="E123" s="175"/>
      <c r="F123" s="175"/>
      <c r="G123" s="175"/>
      <c r="H123" s="175"/>
      <c r="I123" s="175"/>
      <c r="J123" s="175"/>
      <c r="K123" s="175"/>
      <c r="L123" s="175"/>
    </row>
    <row r="124" spans="1:12" s="3" customFormat="1" ht="37.5" customHeight="1" thickBot="1">
      <c r="A124" s="503"/>
      <c r="B124" s="509"/>
      <c r="C124" s="165"/>
      <c r="D124" s="175"/>
      <c r="E124" s="175"/>
      <c r="F124" s="175"/>
      <c r="G124" s="175"/>
      <c r="H124" s="175"/>
      <c r="I124" s="175"/>
      <c r="J124" s="175"/>
      <c r="K124" s="175"/>
      <c r="L124" s="175"/>
    </row>
    <row r="125" spans="1:12" s="3" customFormat="1" ht="37.5" customHeight="1" thickBot="1">
      <c r="A125" s="503"/>
      <c r="B125" s="509"/>
      <c r="C125" s="165"/>
      <c r="D125" s="175"/>
      <c r="E125" s="175"/>
      <c r="F125" s="175"/>
      <c r="G125" s="175"/>
      <c r="H125" s="175"/>
      <c r="I125" s="175"/>
      <c r="J125" s="175"/>
      <c r="K125" s="175"/>
      <c r="L125" s="175"/>
    </row>
    <row r="126" spans="1:12" s="10" customFormat="1" ht="37.5" customHeight="1">
      <c r="A126" s="503"/>
      <c r="B126" s="509"/>
      <c r="C126" s="165"/>
      <c r="D126" s="175"/>
      <c r="E126" s="175"/>
      <c r="F126" s="175"/>
      <c r="G126" s="175"/>
      <c r="H126" s="175"/>
      <c r="I126" s="175"/>
      <c r="J126" s="175"/>
      <c r="K126" s="175"/>
      <c r="L126" s="175"/>
    </row>
    <row r="127" spans="1:12" s="15" customFormat="1" ht="37.5" customHeight="1">
      <c r="A127" s="504"/>
      <c r="B127" s="510"/>
      <c r="C127" s="165"/>
      <c r="D127" s="175"/>
      <c r="E127" s="175"/>
      <c r="F127" s="175"/>
      <c r="G127" s="175"/>
      <c r="H127" s="175"/>
      <c r="I127" s="175"/>
      <c r="J127" s="175"/>
      <c r="K127" s="175"/>
      <c r="L127" s="175"/>
    </row>
    <row r="128" spans="1:12" s="15" customFormat="1" ht="37.5" customHeight="1">
      <c r="A128" s="502"/>
      <c r="B128" s="508"/>
      <c r="C128" s="165"/>
      <c r="D128" s="174"/>
      <c r="E128" s="174"/>
      <c r="F128" s="174"/>
      <c r="G128" s="174"/>
      <c r="H128" s="174"/>
      <c r="I128" s="174"/>
      <c r="J128" s="174"/>
      <c r="K128" s="174"/>
      <c r="L128" s="174"/>
    </row>
    <row r="129" spans="1:12" s="15" customFormat="1" ht="37.5" customHeight="1">
      <c r="A129" s="503"/>
      <c r="B129" s="509"/>
      <c r="C129" s="165"/>
      <c r="D129" s="175"/>
      <c r="E129" s="175"/>
      <c r="F129" s="175"/>
      <c r="G129" s="175"/>
      <c r="H129" s="175"/>
      <c r="I129" s="175"/>
      <c r="J129" s="175"/>
      <c r="K129" s="175"/>
      <c r="L129" s="175"/>
    </row>
    <row r="130" spans="1:12" s="15" customFormat="1" ht="37.5" customHeight="1">
      <c r="A130" s="503"/>
      <c r="B130" s="509"/>
      <c r="C130" s="165"/>
      <c r="D130" s="175"/>
      <c r="E130" s="175"/>
      <c r="F130" s="175"/>
      <c r="G130" s="175"/>
      <c r="H130" s="175"/>
      <c r="I130" s="175"/>
      <c r="J130" s="175"/>
      <c r="K130" s="175"/>
      <c r="L130" s="175"/>
    </row>
    <row r="131" spans="1:12" s="3" customFormat="1" ht="37.5" customHeight="1" thickBot="1">
      <c r="A131" s="503"/>
      <c r="B131" s="509"/>
      <c r="C131" s="165"/>
      <c r="D131" s="175"/>
      <c r="E131" s="175"/>
      <c r="F131" s="175"/>
      <c r="G131" s="175"/>
      <c r="H131" s="175"/>
      <c r="I131" s="175"/>
      <c r="J131" s="175"/>
      <c r="K131" s="175"/>
      <c r="L131" s="175"/>
    </row>
    <row r="132" spans="1:12" s="3" customFormat="1" ht="37.5" customHeight="1" thickBot="1">
      <c r="A132" s="503"/>
      <c r="B132" s="509"/>
      <c r="C132" s="165"/>
      <c r="D132" s="175"/>
      <c r="E132" s="175"/>
      <c r="F132" s="175"/>
      <c r="G132" s="175"/>
      <c r="H132" s="175"/>
      <c r="I132" s="175"/>
      <c r="J132" s="175"/>
      <c r="K132" s="175"/>
      <c r="L132" s="175"/>
    </row>
    <row r="133" spans="1:12" s="10" customFormat="1" ht="37.5" customHeight="1">
      <c r="A133" s="504"/>
      <c r="B133" s="510"/>
      <c r="C133" s="165"/>
      <c r="D133" s="175"/>
      <c r="E133" s="175"/>
      <c r="F133" s="175"/>
      <c r="G133" s="175"/>
      <c r="H133" s="175"/>
      <c r="I133" s="175"/>
      <c r="J133" s="175"/>
      <c r="K133" s="175"/>
      <c r="L133" s="175"/>
    </row>
    <row r="134" spans="1:12" s="15" customFormat="1" ht="37.5" customHeight="1">
      <c r="A134" s="502"/>
      <c r="B134" s="508"/>
      <c r="C134" s="165"/>
      <c r="D134" s="174"/>
      <c r="E134" s="174"/>
      <c r="F134" s="174"/>
      <c r="G134" s="174"/>
      <c r="H134" s="174"/>
      <c r="I134" s="174"/>
      <c r="J134" s="174"/>
      <c r="K134" s="174"/>
      <c r="L134" s="174"/>
    </row>
    <row r="135" spans="1:12" s="15" customFormat="1" ht="37.5" customHeight="1">
      <c r="A135" s="503"/>
      <c r="B135" s="509"/>
      <c r="C135" s="165"/>
      <c r="D135" s="175"/>
      <c r="E135" s="175"/>
      <c r="F135" s="175"/>
      <c r="G135" s="175"/>
      <c r="H135" s="175"/>
      <c r="I135" s="175"/>
      <c r="J135" s="175"/>
      <c r="K135" s="175"/>
      <c r="L135" s="175"/>
    </row>
    <row r="136" spans="1:12" s="15" customFormat="1" ht="37.5" customHeight="1">
      <c r="A136" s="503"/>
      <c r="B136" s="509"/>
      <c r="C136" s="165"/>
      <c r="D136" s="175"/>
      <c r="E136" s="175"/>
      <c r="F136" s="175"/>
      <c r="G136" s="175"/>
      <c r="H136" s="175"/>
      <c r="I136" s="175"/>
      <c r="J136" s="175"/>
      <c r="K136" s="175"/>
      <c r="L136" s="175"/>
    </row>
    <row r="137" spans="1:12" s="15" customFormat="1" ht="37.5" customHeight="1">
      <c r="A137" s="503"/>
      <c r="B137" s="509"/>
      <c r="C137" s="165"/>
      <c r="D137" s="175"/>
      <c r="E137" s="175"/>
      <c r="F137" s="175"/>
      <c r="G137" s="175"/>
      <c r="H137" s="175"/>
      <c r="I137" s="175"/>
      <c r="J137" s="175"/>
      <c r="K137" s="175"/>
      <c r="L137" s="175"/>
    </row>
    <row r="138" spans="1:12" s="3" customFormat="1" ht="27.75" customHeight="1" thickBot="1">
      <c r="A138" s="503"/>
      <c r="B138" s="509"/>
      <c r="C138" s="165"/>
      <c r="D138" s="175"/>
      <c r="E138" s="175"/>
      <c r="F138" s="175"/>
      <c r="G138" s="175"/>
      <c r="H138" s="175"/>
      <c r="I138" s="175"/>
      <c r="J138" s="175"/>
      <c r="K138" s="175"/>
      <c r="L138" s="175"/>
    </row>
    <row r="139" spans="1:12" s="3" customFormat="1" ht="32.25" customHeight="1" thickBot="1">
      <c r="A139" s="504"/>
      <c r="B139" s="510"/>
      <c r="C139" s="165"/>
      <c r="D139" s="175"/>
      <c r="E139" s="175"/>
      <c r="F139" s="175"/>
      <c r="G139" s="175"/>
      <c r="H139" s="175"/>
      <c r="I139" s="175"/>
      <c r="J139" s="175"/>
      <c r="K139" s="175"/>
      <c r="L139" s="175"/>
    </row>
    <row r="140" spans="1:12" s="10" customFormat="1" ht="37.5" customHeight="1">
      <c r="A140" s="492"/>
      <c r="B140" s="494"/>
      <c r="C140" s="496"/>
      <c r="D140" s="498"/>
      <c r="E140" s="499"/>
      <c r="F140" s="499"/>
      <c r="G140" s="499"/>
      <c r="H140" s="499"/>
      <c r="I140" s="499"/>
      <c r="J140" s="500"/>
      <c r="K140"/>
      <c r="L140"/>
    </row>
    <row r="141" spans="1:12" s="15" customFormat="1" ht="37.5" customHeight="1">
      <c r="A141" s="493"/>
      <c r="B141" s="495"/>
      <c r="C141" s="497"/>
      <c r="D141" s="163"/>
      <c r="E141" s="163"/>
      <c r="F141" s="163"/>
      <c r="G141" s="163"/>
      <c r="H141" s="163"/>
      <c r="I141" s="163"/>
      <c r="J141" s="163"/>
      <c r="K141" s="163"/>
      <c r="L141" s="163"/>
    </row>
    <row r="142" spans="1:12" s="15" customFormat="1" ht="37.5" customHeight="1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</row>
    <row r="143" spans="1:12" s="15" customFormat="1" ht="37.5" customHeight="1">
      <c r="A143" s="502"/>
      <c r="B143" s="502"/>
      <c r="C143" s="165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1:12" s="15" customFormat="1" ht="37.5" customHeight="1">
      <c r="A144" s="503"/>
      <c r="B144" s="503"/>
      <c r="C144" s="165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1:12" s="3" customFormat="1" ht="27.75" customHeight="1" thickBot="1">
      <c r="A145" s="503"/>
      <c r="B145" s="503"/>
      <c r="C145" s="165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1:12" s="3" customFormat="1" ht="32.25" customHeight="1" thickBot="1">
      <c r="A146" s="503"/>
      <c r="B146" s="503"/>
      <c r="C146" s="165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1:12" s="10" customFormat="1" ht="37.5" customHeight="1">
      <c r="A147" s="503"/>
      <c r="B147" s="503"/>
      <c r="C147" s="165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1:12" s="15" customFormat="1" ht="37.5" customHeight="1">
      <c r="A148" s="504"/>
      <c r="B148" s="504"/>
      <c r="C148" s="165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s="15" customFormat="1" ht="37.5" customHeight="1">
      <c r="A149" s="502"/>
      <c r="B149" s="505"/>
      <c r="C149" s="165"/>
      <c r="D149" s="168"/>
      <c r="E149" s="168"/>
      <c r="F149" s="168"/>
      <c r="G149" s="168"/>
      <c r="H149" s="168"/>
      <c r="I149" s="168"/>
      <c r="J149" s="168"/>
      <c r="K149" s="168"/>
      <c r="L149" s="168"/>
    </row>
    <row r="150" spans="1:12" s="15" customFormat="1" ht="37.5" customHeight="1">
      <c r="A150" s="503"/>
      <c r="B150" s="506"/>
      <c r="C150" s="165"/>
      <c r="D150" s="169"/>
      <c r="E150" s="169"/>
      <c r="F150" s="169"/>
      <c r="G150" s="169"/>
      <c r="H150" s="169"/>
      <c r="I150" s="169"/>
      <c r="J150" s="169"/>
      <c r="K150" s="169"/>
      <c r="L150" s="169"/>
    </row>
    <row r="151" spans="1:12" s="15" customFormat="1" ht="37.5" customHeight="1">
      <c r="A151" s="503"/>
      <c r="B151" s="506"/>
      <c r="C151" s="165"/>
      <c r="D151" s="169"/>
      <c r="E151" s="169"/>
      <c r="F151" s="169"/>
      <c r="G151" s="169"/>
      <c r="H151" s="169"/>
      <c r="I151" s="169"/>
      <c r="J151" s="169"/>
      <c r="K151" s="169"/>
      <c r="L151" s="169"/>
    </row>
    <row r="152" spans="1:12" s="3" customFormat="1" ht="27.75" customHeight="1" thickBot="1">
      <c r="A152" s="503"/>
      <c r="B152" s="506"/>
      <c r="C152" s="165"/>
      <c r="D152" s="169"/>
      <c r="E152" s="169"/>
      <c r="F152" s="169"/>
      <c r="G152" s="169"/>
      <c r="H152" s="169"/>
      <c r="I152" s="169"/>
      <c r="J152" s="169"/>
      <c r="K152" s="169"/>
      <c r="L152" s="169"/>
    </row>
    <row r="153" spans="1:12" s="3" customFormat="1" ht="32.25" customHeight="1" thickBot="1">
      <c r="A153" s="503"/>
      <c r="B153" s="506"/>
      <c r="C153" s="165"/>
      <c r="D153" s="169"/>
      <c r="E153" s="169"/>
      <c r="F153" s="169"/>
      <c r="G153" s="169"/>
      <c r="H153" s="169"/>
      <c r="I153" s="169"/>
      <c r="J153" s="169"/>
      <c r="K153" s="169"/>
      <c r="L153" s="169"/>
    </row>
    <row r="154" spans="1:12" s="10" customFormat="1" ht="37.5" customHeight="1">
      <c r="A154" s="504"/>
      <c r="B154" s="507"/>
      <c r="C154" s="165"/>
      <c r="D154" s="169"/>
      <c r="E154" s="169"/>
      <c r="F154" s="169"/>
      <c r="G154" s="169"/>
      <c r="H154" s="169"/>
      <c r="I154" s="169"/>
      <c r="J154" s="169"/>
      <c r="K154" s="169"/>
      <c r="L154" s="169"/>
    </row>
    <row r="155" spans="1:12" s="15" customFormat="1" ht="37.5" customHeight="1">
      <c r="A155" s="502"/>
      <c r="B155" s="505"/>
      <c r="C155" s="165"/>
      <c r="D155" s="170"/>
      <c r="E155" s="170"/>
      <c r="F155" s="170"/>
      <c r="G155" s="170"/>
      <c r="H155" s="170"/>
      <c r="I155" s="170"/>
      <c r="J155" s="170"/>
      <c r="K155" s="170"/>
      <c r="L155" s="170"/>
    </row>
    <row r="156" spans="1:12" s="15" customFormat="1" ht="37.5" customHeight="1">
      <c r="A156" s="503"/>
      <c r="B156" s="506"/>
      <c r="C156" s="165"/>
      <c r="D156" s="171"/>
      <c r="E156" s="171"/>
      <c r="F156" s="171"/>
      <c r="G156" s="171"/>
      <c r="H156" s="171"/>
      <c r="I156" s="171"/>
      <c r="J156" s="171"/>
      <c r="K156" s="171"/>
      <c r="L156" s="171"/>
    </row>
    <row r="157" spans="1:12" s="15" customFormat="1" ht="37.5" customHeight="1">
      <c r="A157" s="503"/>
      <c r="B157" s="506"/>
      <c r="C157" s="165"/>
      <c r="D157" s="171"/>
      <c r="E157" s="171"/>
      <c r="F157" s="171"/>
      <c r="G157" s="171"/>
      <c r="H157" s="171"/>
      <c r="I157" s="171"/>
      <c r="J157" s="171"/>
      <c r="K157" s="171"/>
      <c r="L157" s="171"/>
    </row>
    <row r="158" spans="1:12" s="15" customFormat="1" ht="37.5" customHeight="1">
      <c r="A158" s="503"/>
      <c r="B158" s="506"/>
      <c r="C158" s="165"/>
      <c r="D158" s="171"/>
      <c r="E158" s="171"/>
      <c r="F158" s="171"/>
      <c r="G158" s="171"/>
      <c r="H158" s="171"/>
      <c r="I158" s="171"/>
      <c r="J158" s="171"/>
      <c r="K158" s="171"/>
      <c r="L158" s="171"/>
    </row>
    <row r="159" spans="1:12" s="3" customFormat="1" ht="27.75" customHeight="1" thickBot="1">
      <c r="A159" s="503"/>
      <c r="B159" s="506"/>
      <c r="C159" s="165"/>
      <c r="D159" s="171"/>
      <c r="E159" s="171"/>
      <c r="F159" s="171"/>
      <c r="G159" s="171"/>
      <c r="H159" s="171"/>
      <c r="I159" s="171"/>
      <c r="J159" s="171"/>
      <c r="K159" s="171"/>
      <c r="L159" s="171"/>
    </row>
    <row r="160" spans="1:12" s="3" customFormat="1" ht="32.25" customHeight="1" thickBot="1">
      <c r="A160" s="504"/>
      <c r="B160" s="507"/>
      <c r="C160" s="165"/>
      <c r="D160" s="171"/>
      <c r="E160" s="171"/>
      <c r="F160" s="171"/>
      <c r="G160" s="171"/>
      <c r="H160" s="171"/>
      <c r="I160" s="171"/>
      <c r="J160" s="171"/>
      <c r="K160" s="171"/>
      <c r="L160" s="171"/>
    </row>
    <row r="161" spans="1:12" ht="18.75" customHeight="1">
      <c r="A161" s="502"/>
      <c r="B161" s="505"/>
      <c r="C161" s="165"/>
      <c r="D161" s="172"/>
      <c r="E161" s="172"/>
      <c r="F161" s="172"/>
      <c r="G161" s="172"/>
      <c r="H161" s="172"/>
      <c r="I161" s="172"/>
      <c r="J161" s="172"/>
      <c r="K161" s="172"/>
      <c r="L161" s="172"/>
    </row>
    <row r="162" spans="1:12" ht="63" customHeight="1">
      <c r="A162" s="503"/>
      <c r="B162" s="506"/>
      <c r="C162" s="165"/>
      <c r="D162" s="173"/>
      <c r="E162" s="173"/>
      <c r="F162" s="173"/>
      <c r="G162" s="173"/>
      <c r="H162" s="173"/>
      <c r="I162" s="173"/>
      <c r="J162" s="173"/>
      <c r="K162" s="173"/>
      <c r="L162" s="173"/>
    </row>
    <row r="163" spans="1:12" ht="34.5" customHeight="1">
      <c r="A163" s="503"/>
      <c r="B163" s="506"/>
      <c r="C163" s="165"/>
      <c r="D163" s="173"/>
      <c r="E163" s="173"/>
      <c r="F163" s="173"/>
      <c r="G163" s="173"/>
      <c r="H163" s="173"/>
      <c r="I163" s="173"/>
      <c r="J163" s="173"/>
      <c r="K163" s="173"/>
      <c r="L163" s="173"/>
    </row>
    <row r="164" spans="1:12" ht="58.5" customHeight="1">
      <c r="A164" s="503"/>
      <c r="B164" s="506"/>
      <c r="C164" s="165"/>
      <c r="D164" s="173"/>
      <c r="E164" s="173"/>
      <c r="F164" s="173"/>
      <c r="G164" s="173"/>
      <c r="H164" s="173"/>
      <c r="I164" s="173"/>
      <c r="J164" s="173"/>
      <c r="K164" s="173"/>
      <c r="L164" s="173"/>
    </row>
    <row r="165" spans="1:12" ht="70.5" customHeight="1">
      <c r="A165" s="503"/>
      <c r="B165" s="506"/>
      <c r="C165" s="165"/>
      <c r="D165" s="173"/>
      <c r="E165" s="173"/>
      <c r="F165" s="173"/>
      <c r="G165" s="173"/>
      <c r="H165" s="173"/>
      <c r="I165" s="173"/>
      <c r="J165" s="173"/>
      <c r="K165" s="173"/>
      <c r="L165" s="173"/>
    </row>
    <row r="166" spans="1:12" ht="26.25" customHeight="1">
      <c r="A166" s="504"/>
      <c r="B166" s="507"/>
      <c r="C166" s="165"/>
      <c r="D166" s="173"/>
      <c r="E166" s="173"/>
      <c r="F166" s="173"/>
      <c r="G166" s="173"/>
      <c r="H166" s="173"/>
      <c r="I166" s="173"/>
      <c r="J166" s="173"/>
      <c r="K166" s="173"/>
      <c r="L166" s="173"/>
    </row>
    <row r="167" spans="1:12" ht="18.75" customHeight="1">
      <c r="A167" s="502"/>
      <c r="B167" s="508"/>
      <c r="C167" s="165"/>
      <c r="D167" s="174"/>
      <c r="E167" s="174"/>
      <c r="F167" s="174"/>
      <c r="G167" s="174"/>
      <c r="H167" s="174"/>
      <c r="I167" s="174"/>
      <c r="J167" s="174"/>
      <c r="K167" s="174"/>
      <c r="L167" s="174"/>
    </row>
    <row r="168" spans="1:12" ht="63" customHeight="1">
      <c r="A168" s="503"/>
      <c r="B168" s="509"/>
      <c r="C168" s="165"/>
      <c r="D168" s="175"/>
      <c r="E168" s="175"/>
      <c r="F168" s="175"/>
      <c r="G168" s="175"/>
      <c r="H168" s="175"/>
      <c r="I168" s="175"/>
      <c r="J168" s="175"/>
      <c r="K168" s="175"/>
      <c r="L168" s="175"/>
    </row>
    <row r="169" spans="1:12" ht="34.5" customHeight="1">
      <c r="A169" s="503"/>
      <c r="B169" s="509"/>
      <c r="C169" s="165"/>
      <c r="D169" s="175"/>
      <c r="E169" s="175"/>
      <c r="F169" s="175"/>
      <c r="G169" s="175"/>
      <c r="H169" s="175"/>
      <c r="I169" s="175"/>
      <c r="J169" s="175"/>
      <c r="K169" s="175"/>
      <c r="L169" s="175"/>
    </row>
    <row r="170" spans="1:12" ht="58.5" customHeight="1">
      <c r="A170" s="503"/>
      <c r="B170" s="509"/>
      <c r="C170" s="165"/>
      <c r="D170" s="175"/>
      <c r="E170" s="175"/>
      <c r="F170" s="175"/>
      <c r="G170" s="175"/>
      <c r="H170" s="175"/>
      <c r="I170" s="175"/>
      <c r="J170" s="175"/>
      <c r="K170" s="175"/>
      <c r="L170" s="175"/>
    </row>
    <row r="171" spans="1:12" ht="70.5" customHeight="1">
      <c r="A171" s="503"/>
      <c r="B171" s="509"/>
      <c r="C171" s="165"/>
      <c r="D171" s="175"/>
      <c r="E171" s="175"/>
      <c r="F171" s="175"/>
      <c r="G171" s="175"/>
      <c r="H171" s="175"/>
      <c r="I171" s="175"/>
      <c r="J171" s="175"/>
      <c r="K171" s="175"/>
      <c r="L171" s="175"/>
    </row>
    <row r="172" spans="1:12" ht="18.75" customHeight="1">
      <c r="A172" s="504"/>
      <c r="B172" s="510"/>
      <c r="C172" s="165"/>
      <c r="D172" s="175"/>
      <c r="E172" s="175"/>
      <c r="F172" s="175"/>
      <c r="G172" s="175"/>
      <c r="H172" s="175"/>
      <c r="I172" s="175"/>
      <c r="J172" s="175"/>
      <c r="K172" s="175"/>
      <c r="L172" s="175"/>
    </row>
    <row r="173" spans="1:12" ht="18.75" customHeight="1">
      <c r="A173" s="502"/>
      <c r="B173" s="508"/>
      <c r="C173" s="165"/>
      <c r="D173" s="174"/>
      <c r="E173" s="174"/>
      <c r="F173" s="174"/>
      <c r="G173" s="174"/>
      <c r="H173" s="174"/>
      <c r="I173" s="174"/>
      <c r="J173" s="174"/>
      <c r="K173" s="174"/>
      <c r="L173" s="174"/>
    </row>
    <row r="174" spans="1:12" ht="66" customHeight="1">
      <c r="A174" s="503"/>
      <c r="B174" s="509"/>
      <c r="C174" s="16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21.75" customHeight="1">
      <c r="A175" s="503"/>
      <c r="B175" s="509"/>
      <c r="C175" s="165"/>
      <c r="D175" s="175"/>
      <c r="E175" s="175"/>
      <c r="F175" s="175"/>
      <c r="G175" s="175"/>
      <c r="H175" s="175"/>
      <c r="I175" s="175"/>
      <c r="J175" s="175"/>
      <c r="K175" s="175"/>
      <c r="L175" s="175"/>
    </row>
    <row r="176" spans="1:12" ht="37.5" customHeight="1">
      <c r="A176" s="503"/>
      <c r="B176" s="509"/>
      <c r="C176" s="165"/>
      <c r="D176" s="175"/>
      <c r="E176" s="175"/>
      <c r="F176" s="175"/>
      <c r="G176" s="175"/>
      <c r="H176" s="175"/>
      <c r="I176" s="175"/>
      <c r="J176" s="175"/>
      <c r="K176" s="175"/>
      <c r="L176" s="175"/>
    </row>
    <row r="177" spans="1:12" ht="72" customHeight="1">
      <c r="A177" s="503"/>
      <c r="B177" s="509"/>
      <c r="C177" s="165"/>
      <c r="D177" s="175"/>
      <c r="E177" s="175"/>
      <c r="F177" s="175"/>
      <c r="G177" s="175"/>
      <c r="H177" s="175"/>
      <c r="I177" s="175"/>
      <c r="J177" s="175"/>
      <c r="K177" s="175"/>
      <c r="L177" s="175"/>
    </row>
    <row r="178" spans="1:12" ht="21" customHeight="1">
      <c r="A178" s="504"/>
      <c r="B178" s="510"/>
      <c r="C178" s="165"/>
      <c r="D178" s="175"/>
      <c r="E178" s="175"/>
      <c r="F178" s="175"/>
      <c r="G178" s="175"/>
      <c r="H178" s="175"/>
      <c r="I178" s="175"/>
      <c r="J178" s="175"/>
      <c r="K178" s="175"/>
      <c r="L178" s="175"/>
    </row>
    <row r="179" spans="1:12" ht="18.75" customHeight="1">
      <c r="A179" s="502"/>
      <c r="B179" s="508"/>
      <c r="C179" s="165"/>
      <c r="D179" s="174"/>
      <c r="E179" s="174"/>
      <c r="F179" s="174"/>
      <c r="G179" s="174"/>
      <c r="H179" s="174"/>
      <c r="I179" s="174"/>
      <c r="J179" s="174"/>
      <c r="K179" s="174"/>
      <c r="L179" s="174"/>
    </row>
    <row r="180" spans="1:12" ht="66" customHeight="1">
      <c r="A180" s="503"/>
      <c r="B180" s="509"/>
      <c r="C180" s="165"/>
      <c r="D180" s="175"/>
      <c r="E180" s="175"/>
      <c r="F180" s="175"/>
      <c r="G180" s="175"/>
      <c r="H180" s="175"/>
      <c r="I180" s="175"/>
      <c r="J180" s="175"/>
      <c r="K180" s="175"/>
      <c r="L180" s="175"/>
    </row>
    <row r="181" spans="1:12" ht="21.75" customHeight="1">
      <c r="A181" s="503"/>
      <c r="B181" s="509"/>
      <c r="C181" s="165"/>
      <c r="D181" s="175"/>
      <c r="E181" s="175"/>
      <c r="F181" s="175"/>
      <c r="G181" s="175"/>
      <c r="H181" s="175"/>
      <c r="I181" s="175"/>
      <c r="J181" s="175"/>
      <c r="K181" s="175"/>
      <c r="L181" s="175"/>
    </row>
    <row r="182" spans="1:12" ht="37.5" customHeight="1">
      <c r="A182" s="503"/>
      <c r="B182" s="509"/>
      <c r="C182" s="165"/>
      <c r="D182" s="175"/>
      <c r="E182" s="175"/>
      <c r="F182" s="175"/>
      <c r="G182" s="175"/>
      <c r="H182" s="175"/>
      <c r="I182" s="175"/>
      <c r="J182" s="175"/>
      <c r="K182" s="175"/>
      <c r="L182" s="175"/>
    </row>
    <row r="183" spans="1:12" ht="72" customHeight="1">
      <c r="A183" s="503"/>
      <c r="B183" s="509"/>
      <c r="C183" s="165"/>
      <c r="D183" s="175"/>
      <c r="E183" s="175"/>
      <c r="F183" s="175"/>
      <c r="G183" s="175"/>
      <c r="H183" s="175"/>
      <c r="I183" s="175"/>
      <c r="J183" s="175"/>
      <c r="K183" s="175"/>
      <c r="L183" s="175"/>
    </row>
    <row r="184" spans="1:12" ht="21" customHeight="1">
      <c r="A184" s="504"/>
      <c r="B184" s="510"/>
      <c r="C184" s="165"/>
      <c r="D184" s="175"/>
      <c r="E184" s="175"/>
      <c r="F184" s="175"/>
      <c r="G184" s="175"/>
      <c r="H184" s="175"/>
      <c r="I184" s="175"/>
      <c r="J184" s="175"/>
      <c r="K184" s="175"/>
      <c r="L184" s="175"/>
    </row>
    <row r="185" s="11" customFormat="1" ht="18.75"/>
  </sheetData>
  <sheetProtection/>
  <mergeCells count="73">
    <mergeCell ref="A98:A103"/>
    <mergeCell ref="B98:B103"/>
    <mergeCell ref="A104:A109"/>
    <mergeCell ref="B59:B64"/>
    <mergeCell ref="A89:A94"/>
    <mergeCell ref="B89:B94"/>
    <mergeCell ref="B65:B70"/>
    <mergeCell ref="A71:A76"/>
    <mergeCell ref="B71:B76"/>
    <mergeCell ref="A77:A82"/>
    <mergeCell ref="A179:A184"/>
    <mergeCell ref="B179:B184"/>
    <mergeCell ref="B161:B166"/>
    <mergeCell ref="A2:J3"/>
    <mergeCell ref="A173:A178"/>
    <mergeCell ref="B173:B178"/>
    <mergeCell ref="A26:A31"/>
    <mergeCell ref="A128:A133"/>
    <mergeCell ref="B128:B133"/>
    <mergeCell ref="A134:A139"/>
    <mergeCell ref="A20:A25"/>
    <mergeCell ref="B20:B25"/>
    <mergeCell ref="A161:A166"/>
    <mergeCell ref="A167:A172"/>
    <mergeCell ref="A83:A88"/>
    <mergeCell ref="B167:B172"/>
    <mergeCell ref="A59:A64"/>
    <mergeCell ref="B83:B88"/>
    <mergeCell ref="B77:B82"/>
    <mergeCell ref="A65:A70"/>
    <mergeCell ref="A5:A6"/>
    <mergeCell ref="B5:B6"/>
    <mergeCell ref="C5:C6"/>
    <mergeCell ref="A8:A13"/>
    <mergeCell ref="B8:B13"/>
    <mergeCell ref="A14:A19"/>
    <mergeCell ref="B14:B19"/>
    <mergeCell ref="B26:B31"/>
    <mergeCell ref="A32:A37"/>
    <mergeCell ref="B32:B37"/>
    <mergeCell ref="A38:A43"/>
    <mergeCell ref="B38:B43"/>
    <mergeCell ref="A44:A49"/>
    <mergeCell ref="B44:B49"/>
    <mergeCell ref="A50:A51"/>
    <mergeCell ref="B50:B51"/>
    <mergeCell ref="C50:C51"/>
    <mergeCell ref="D50:J50"/>
    <mergeCell ref="A95:A96"/>
    <mergeCell ref="B95:B96"/>
    <mergeCell ref="C95:C96"/>
    <mergeCell ref="D95:J95"/>
    <mergeCell ref="A53:A58"/>
    <mergeCell ref="B53:B58"/>
    <mergeCell ref="A143:A148"/>
    <mergeCell ref="B143:B148"/>
    <mergeCell ref="B104:B109"/>
    <mergeCell ref="A110:A115"/>
    <mergeCell ref="B110:B115"/>
    <mergeCell ref="A116:A121"/>
    <mergeCell ref="B116:B121"/>
    <mergeCell ref="A122:A127"/>
    <mergeCell ref="B122:B127"/>
    <mergeCell ref="A149:A154"/>
    <mergeCell ref="B149:B154"/>
    <mergeCell ref="A155:A160"/>
    <mergeCell ref="B155:B160"/>
    <mergeCell ref="D5:L5"/>
    <mergeCell ref="B134:B139"/>
    <mergeCell ref="A140:A141"/>
    <mergeCell ref="B140:B141"/>
    <mergeCell ref="C140:C141"/>
    <mergeCell ref="D140:J140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10">
      <selection activeCell="E14" sqref="E14"/>
    </sheetView>
  </sheetViews>
  <sheetFormatPr defaultColWidth="9.140625" defaultRowHeight="15"/>
  <cols>
    <col min="1" max="1" width="45.28125" style="0" customWidth="1"/>
    <col min="2" max="2" width="41.28125" style="0" customWidth="1"/>
    <col min="3" max="3" width="16.140625" style="0" customWidth="1"/>
    <col min="4" max="4" width="12.8515625" style="0" customWidth="1"/>
    <col min="5" max="5" width="25.421875" style="0" customWidth="1"/>
    <col min="6" max="6" width="21.8515625" style="0" customWidth="1"/>
    <col min="7" max="7" width="12.7109375" style="0" customWidth="1"/>
    <col min="8" max="9" width="12.421875" style="0" customWidth="1"/>
    <col min="10" max="10" width="20.57421875" style="0" customWidth="1"/>
    <col min="11" max="12" width="12.421875" style="0" customWidth="1"/>
    <col min="13" max="13" width="11.00390625" style="0" customWidth="1"/>
    <col min="14" max="14" width="11.140625" style="0" customWidth="1"/>
    <col min="15" max="16" width="11.421875" style="0" customWidth="1"/>
    <col min="17" max="17" width="14.421875" style="0" bestFit="1" customWidth="1"/>
  </cols>
  <sheetData>
    <row r="1" ht="18.75">
      <c r="A1" s="7" t="s">
        <v>37</v>
      </c>
    </row>
    <row r="2" ht="18.75">
      <c r="A2" s="9"/>
    </row>
    <row r="3" spans="1:13" ht="18.75" customHeight="1">
      <c r="A3" s="514" t="s">
        <v>325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</row>
    <row r="4" ht="15" customHeight="1">
      <c r="A4" s="9"/>
    </row>
    <row r="5" ht="15" customHeight="1">
      <c r="A5" s="9"/>
    </row>
    <row r="6" spans="1:15" s="41" customFormat="1" ht="51.75" customHeight="1">
      <c r="A6" s="511" t="s">
        <v>38</v>
      </c>
      <c r="B6" s="511" t="s">
        <v>39</v>
      </c>
      <c r="C6" s="515" t="s">
        <v>4</v>
      </c>
      <c r="D6" s="515"/>
      <c r="E6" s="511" t="s">
        <v>5</v>
      </c>
      <c r="F6" s="515" t="s">
        <v>40</v>
      </c>
      <c r="G6" s="517" t="s">
        <v>41</v>
      </c>
      <c r="H6" s="518"/>
      <c r="I6" s="518"/>
      <c r="J6" s="518"/>
      <c r="K6" s="518"/>
      <c r="L6" s="518"/>
      <c r="M6" s="518"/>
      <c r="N6" s="518"/>
      <c r="O6" s="519"/>
    </row>
    <row r="7" spans="1:15" s="41" customFormat="1" ht="27.75" customHeight="1">
      <c r="A7" s="512"/>
      <c r="B7" s="512"/>
      <c r="C7" s="426"/>
      <c r="D7" s="426"/>
      <c r="E7" s="512"/>
      <c r="F7" s="426"/>
      <c r="G7" s="520"/>
      <c r="H7" s="521"/>
      <c r="I7" s="521"/>
      <c r="J7" s="521"/>
      <c r="K7" s="521"/>
      <c r="L7" s="521"/>
      <c r="M7" s="521"/>
      <c r="N7" s="521"/>
      <c r="O7" s="522"/>
    </row>
    <row r="8" spans="1:15" s="41" customFormat="1" ht="54" customHeight="1">
      <c r="A8" s="513"/>
      <c r="B8" s="513"/>
      <c r="C8" s="52" t="s">
        <v>47</v>
      </c>
      <c r="D8" s="55" t="s">
        <v>97</v>
      </c>
      <c r="E8" s="513"/>
      <c r="F8" s="516"/>
      <c r="G8" s="52">
        <v>2017</v>
      </c>
      <c r="H8" s="55">
        <v>2018</v>
      </c>
      <c r="I8" s="58">
        <v>2019</v>
      </c>
      <c r="J8" s="55">
        <v>2020</v>
      </c>
      <c r="K8" s="58">
        <v>2021</v>
      </c>
      <c r="L8" s="52">
        <v>2022</v>
      </c>
      <c r="M8" s="55">
        <v>2023</v>
      </c>
      <c r="N8" s="55">
        <v>2024</v>
      </c>
      <c r="O8" s="55">
        <v>2025</v>
      </c>
    </row>
    <row r="9" spans="1:15" s="42" customFormat="1" ht="15.75">
      <c r="A9" s="120">
        <v>1</v>
      </c>
      <c r="B9" s="120">
        <v>2</v>
      </c>
      <c r="C9" s="38">
        <v>3</v>
      </c>
      <c r="D9" s="75">
        <v>4</v>
      </c>
      <c r="E9" s="120">
        <v>5</v>
      </c>
      <c r="F9" s="38">
        <v>6</v>
      </c>
      <c r="G9" s="73"/>
      <c r="H9" s="38"/>
      <c r="I9" s="120"/>
      <c r="J9" s="130"/>
      <c r="K9" s="120"/>
      <c r="L9" s="82"/>
      <c r="M9" s="75"/>
      <c r="N9" s="145"/>
      <c r="O9" s="145"/>
    </row>
    <row r="10" spans="1:15" s="42" customFormat="1" ht="131.25" customHeight="1">
      <c r="A10" s="80" t="s">
        <v>157</v>
      </c>
      <c r="B10" s="51" t="s">
        <v>172</v>
      </c>
      <c r="C10" s="58">
        <v>2017</v>
      </c>
      <c r="D10" s="55">
        <v>2025</v>
      </c>
      <c r="E10" s="55" t="s">
        <v>8</v>
      </c>
      <c r="F10" s="125" t="s">
        <v>132</v>
      </c>
      <c r="G10" s="146">
        <f aca="true" t="shared" si="0" ref="G10:M10">G11+G14+G19+G23+G28</f>
        <v>14548.599999999999</v>
      </c>
      <c r="H10" s="146">
        <f t="shared" si="0"/>
        <v>8452.800000000001</v>
      </c>
      <c r="I10" s="146">
        <f t="shared" si="0"/>
        <v>106783.9</v>
      </c>
      <c r="J10" s="202">
        <f t="shared" si="0"/>
        <v>86660.10256</v>
      </c>
      <c r="K10" s="146">
        <f t="shared" si="0"/>
        <v>54960.58286</v>
      </c>
      <c r="L10" s="146">
        <f t="shared" si="0"/>
        <v>56024.69</v>
      </c>
      <c r="M10" s="146">
        <f t="shared" si="0"/>
        <v>40985.1</v>
      </c>
      <c r="N10" s="146">
        <v>75550.8</v>
      </c>
      <c r="O10" s="146">
        <v>75550.8</v>
      </c>
    </row>
    <row r="11" spans="1:15" s="41" customFormat="1" ht="76.5" customHeight="1">
      <c r="A11" s="121" t="s">
        <v>158</v>
      </c>
      <c r="B11" s="71" t="s">
        <v>173</v>
      </c>
      <c r="C11" s="58">
        <v>2017</v>
      </c>
      <c r="D11" s="55">
        <v>2025</v>
      </c>
      <c r="E11" s="60" t="s">
        <v>8</v>
      </c>
      <c r="F11" s="40" t="s">
        <v>133</v>
      </c>
      <c r="G11" s="162">
        <v>1.8</v>
      </c>
      <c r="H11" s="162">
        <v>3.6</v>
      </c>
      <c r="I11" s="162">
        <v>3.6</v>
      </c>
      <c r="J11" s="162">
        <v>313.6</v>
      </c>
      <c r="K11" s="162">
        <v>0</v>
      </c>
      <c r="L11" s="162">
        <v>0</v>
      </c>
      <c r="M11" s="162">
        <v>0</v>
      </c>
      <c r="N11" s="162">
        <v>50</v>
      </c>
      <c r="O11" s="162">
        <v>50</v>
      </c>
    </row>
    <row r="12" spans="1:15" s="41" customFormat="1" ht="78" customHeight="1">
      <c r="A12" s="51" t="s">
        <v>6</v>
      </c>
      <c r="B12" s="56" t="s">
        <v>173</v>
      </c>
      <c r="C12" s="58">
        <v>2017</v>
      </c>
      <c r="D12" s="55">
        <v>2025</v>
      </c>
      <c r="E12" s="55" t="s">
        <v>8</v>
      </c>
      <c r="F12" s="70" t="s">
        <v>134</v>
      </c>
      <c r="G12" s="147">
        <v>1.8</v>
      </c>
      <c r="H12" s="147">
        <v>3.6</v>
      </c>
      <c r="I12" s="147">
        <v>3.6</v>
      </c>
      <c r="J12" s="147">
        <v>313.6</v>
      </c>
      <c r="K12" s="147">
        <v>0</v>
      </c>
      <c r="L12" s="147">
        <v>0</v>
      </c>
      <c r="M12" s="147">
        <v>0</v>
      </c>
      <c r="N12" s="147">
        <v>50</v>
      </c>
      <c r="O12" s="147">
        <v>50</v>
      </c>
    </row>
    <row r="13" spans="1:15" s="41" customFormat="1" ht="54" customHeight="1">
      <c r="A13" s="51" t="s">
        <v>435</v>
      </c>
      <c r="B13" s="51" t="s">
        <v>172</v>
      </c>
      <c r="C13" s="58">
        <v>2017</v>
      </c>
      <c r="D13" s="55">
        <v>2025</v>
      </c>
      <c r="E13" s="55" t="s">
        <v>8</v>
      </c>
      <c r="F13" s="70"/>
      <c r="G13" s="147"/>
      <c r="H13" s="380"/>
      <c r="I13" s="147"/>
      <c r="J13" s="380"/>
      <c r="K13" s="147"/>
      <c r="L13" s="380"/>
      <c r="M13" s="147"/>
      <c r="N13" s="147"/>
      <c r="O13" s="147"/>
    </row>
    <row r="14" spans="1:15" s="42" customFormat="1" ht="100.5" customHeight="1">
      <c r="A14" s="122" t="s">
        <v>159</v>
      </c>
      <c r="B14" s="51" t="s">
        <v>172</v>
      </c>
      <c r="C14" s="58">
        <v>2017</v>
      </c>
      <c r="D14" s="55">
        <v>2025</v>
      </c>
      <c r="E14" s="124"/>
      <c r="F14" s="127" t="s">
        <v>135</v>
      </c>
      <c r="G14" s="159">
        <f>G16+G17</f>
        <v>2.4</v>
      </c>
      <c r="H14" s="160">
        <f>H16+H17</f>
        <v>0.4</v>
      </c>
      <c r="I14" s="159">
        <f>I16+I17</f>
        <v>86862.4</v>
      </c>
      <c r="J14" s="203">
        <f>J16+J17+J15</f>
        <v>75686.64731</v>
      </c>
      <c r="K14" s="159">
        <f>K16+K17</f>
        <v>43555.12686</v>
      </c>
      <c r="L14" s="160">
        <f>L16+L17</f>
        <v>44973.1</v>
      </c>
      <c r="M14" s="159">
        <f>M16+M17</f>
        <v>32322</v>
      </c>
      <c r="N14" s="161">
        <f>N16+N17</f>
        <v>4.8</v>
      </c>
      <c r="O14" s="161">
        <f>O16+O17</f>
        <v>4.8</v>
      </c>
    </row>
    <row r="15" spans="1:15" s="282" customFormat="1" ht="63" customHeight="1">
      <c r="A15" s="272" t="s">
        <v>301</v>
      </c>
      <c r="B15" s="273" t="s">
        <v>172</v>
      </c>
      <c r="C15" s="274">
        <v>2017</v>
      </c>
      <c r="D15" s="275">
        <v>2025</v>
      </c>
      <c r="E15" s="276"/>
      <c r="F15" s="277"/>
      <c r="G15" s="278"/>
      <c r="H15" s="279"/>
      <c r="I15" s="278"/>
      <c r="J15" s="280">
        <v>12199.89616</v>
      </c>
      <c r="K15" s="278"/>
      <c r="L15" s="279"/>
      <c r="M15" s="278"/>
      <c r="N15" s="281"/>
      <c r="O15" s="281"/>
    </row>
    <row r="16" spans="1:15" s="42" customFormat="1" ht="99.75" customHeight="1">
      <c r="A16" s="148" t="s">
        <v>174</v>
      </c>
      <c r="B16" s="51" t="s">
        <v>172</v>
      </c>
      <c r="C16" s="58">
        <v>2017</v>
      </c>
      <c r="D16" s="55">
        <v>2025</v>
      </c>
      <c r="E16" s="51" t="s">
        <v>91</v>
      </c>
      <c r="F16" s="119"/>
      <c r="G16" s="149">
        <v>2.4</v>
      </c>
      <c r="H16" s="149">
        <v>0.4</v>
      </c>
      <c r="I16" s="149">
        <v>43386.4</v>
      </c>
      <c r="J16" s="149">
        <v>43848.56996</v>
      </c>
      <c r="K16" s="149">
        <v>43096</v>
      </c>
      <c r="L16" s="149">
        <v>9966.1</v>
      </c>
      <c r="M16" s="149">
        <v>32322</v>
      </c>
      <c r="N16" s="149">
        <v>4.8</v>
      </c>
      <c r="O16" s="149">
        <v>4.8</v>
      </c>
    </row>
    <row r="17" spans="1:15" s="42" customFormat="1" ht="47.25">
      <c r="A17" s="80" t="s">
        <v>175</v>
      </c>
      <c r="B17" s="51" t="s">
        <v>172</v>
      </c>
      <c r="C17" s="58">
        <v>2017</v>
      </c>
      <c r="D17" s="55">
        <v>2025</v>
      </c>
      <c r="E17" s="75" t="s">
        <v>176</v>
      </c>
      <c r="F17" s="126"/>
      <c r="G17" s="189"/>
      <c r="H17" s="150"/>
      <c r="I17" s="150">
        <v>43476</v>
      </c>
      <c r="J17" s="176">
        <v>19638.18119</v>
      </c>
      <c r="K17" s="150">
        <v>459.12686</v>
      </c>
      <c r="L17" s="150">
        <v>35007</v>
      </c>
      <c r="M17" s="150">
        <v>0</v>
      </c>
      <c r="N17" s="150"/>
      <c r="O17" s="150"/>
    </row>
    <row r="18" spans="1:17" s="41" customFormat="1" ht="99.75" customHeight="1">
      <c r="A18" s="190" t="s">
        <v>323</v>
      </c>
      <c r="B18" s="51" t="s">
        <v>172</v>
      </c>
      <c r="C18" s="166" t="s">
        <v>326</v>
      </c>
      <c r="D18" s="166" t="s">
        <v>327</v>
      </c>
      <c r="E18" s="73" t="s">
        <v>176</v>
      </c>
      <c r="F18" s="167"/>
      <c r="G18" s="188"/>
      <c r="H18" s="150"/>
      <c r="I18" s="150"/>
      <c r="J18" s="176">
        <v>196.76866</v>
      </c>
      <c r="K18" s="150">
        <v>459.12686</v>
      </c>
      <c r="L18" s="150">
        <v>0</v>
      </c>
      <c r="M18" s="151">
        <v>0</v>
      </c>
      <c r="N18" s="158"/>
      <c r="O18" s="158"/>
      <c r="Q18" s="204"/>
    </row>
    <row r="19" spans="1:15" s="41" customFormat="1" ht="109.5" customHeight="1">
      <c r="A19" s="123" t="s">
        <v>160</v>
      </c>
      <c r="B19" s="51" t="s">
        <v>172</v>
      </c>
      <c r="C19" s="58">
        <v>2017</v>
      </c>
      <c r="D19" s="55">
        <v>2025</v>
      </c>
      <c r="E19" s="75" t="s">
        <v>8</v>
      </c>
      <c r="F19" s="40" t="s">
        <v>144</v>
      </c>
      <c r="G19" s="151">
        <f aca="true" t="shared" si="1" ref="G19:L19">G20+G21+G22</f>
        <v>11265.8</v>
      </c>
      <c r="H19" s="152">
        <f t="shared" si="1"/>
        <v>7492.900000000001</v>
      </c>
      <c r="I19" s="151">
        <f t="shared" si="1"/>
        <v>18132</v>
      </c>
      <c r="J19" s="152">
        <f t="shared" si="1"/>
        <v>8333.90465</v>
      </c>
      <c r="K19" s="151">
        <f t="shared" si="1"/>
        <v>9204.156</v>
      </c>
      <c r="L19" s="152">
        <f t="shared" si="1"/>
        <v>9134.59</v>
      </c>
      <c r="M19" s="80">
        <f>M20+M22</f>
        <v>6767.1</v>
      </c>
      <c r="N19" s="144">
        <v>72926</v>
      </c>
      <c r="O19" s="144">
        <v>72926</v>
      </c>
    </row>
    <row r="20" spans="1:15" s="42" customFormat="1" ht="96" customHeight="1">
      <c r="A20" s="26" t="s">
        <v>122</v>
      </c>
      <c r="B20" s="51" t="s">
        <v>172</v>
      </c>
      <c r="C20" s="58">
        <v>2017</v>
      </c>
      <c r="D20" s="55">
        <v>2025</v>
      </c>
      <c r="E20" s="73" t="s">
        <v>8</v>
      </c>
      <c r="F20" s="70"/>
      <c r="G20" s="80">
        <v>11260.8</v>
      </c>
      <c r="H20" s="80">
        <v>7487.900000000001</v>
      </c>
      <c r="I20" s="80">
        <v>17618.6</v>
      </c>
      <c r="J20" s="80">
        <v>8328.90465</v>
      </c>
      <c r="K20" s="80">
        <v>9199.156</v>
      </c>
      <c r="L20" s="80">
        <v>9129.59</v>
      </c>
      <c r="M20" s="74">
        <v>6762.1</v>
      </c>
      <c r="N20" s="145">
        <v>200</v>
      </c>
      <c r="O20" s="145">
        <v>200</v>
      </c>
    </row>
    <row r="21" spans="1:15" s="41" customFormat="1" ht="90.75" customHeight="1">
      <c r="A21" s="80" t="s">
        <v>124</v>
      </c>
      <c r="B21" s="51" t="s">
        <v>172</v>
      </c>
      <c r="C21" s="58">
        <v>2017</v>
      </c>
      <c r="D21" s="55">
        <v>2025</v>
      </c>
      <c r="E21" s="26" t="s">
        <v>23</v>
      </c>
      <c r="F21" s="119"/>
      <c r="G21" s="74">
        <v>0</v>
      </c>
      <c r="H21" s="69">
        <v>0</v>
      </c>
      <c r="I21" s="74">
        <v>0</v>
      </c>
      <c r="J21" s="69">
        <v>0</v>
      </c>
      <c r="K21" s="74">
        <v>0</v>
      </c>
      <c r="L21" s="69">
        <v>0</v>
      </c>
      <c r="M21" s="62">
        <v>0</v>
      </c>
      <c r="N21" s="144">
        <v>5</v>
      </c>
      <c r="O21" s="144">
        <v>5</v>
      </c>
    </row>
    <row r="22" spans="1:15" s="42" customFormat="1" ht="158.25" customHeight="1">
      <c r="A22" s="57" t="s">
        <v>177</v>
      </c>
      <c r="B22" s="51" t="s">
        <v>172</v>
      </c>
      <c r="C22" s="58">
        <v>2017</v>
      </c>
      <c r="D22" s="55">
        <v>2025</v>
      </c>
      <c r="E22" s="57" t="s">
        <v>123</v>
      </c>
      <c r="F22" s="50" t="s">
        <v>136</v>
      </c>
      <c r="G22" s="62">
        <v>5</v>
      </c>
      <c r="H22" s="62">
        <v>5</v>
      </c>
      <c r="I22" s="62">
        <v>513.4000000000001</v>
      </c>
      <c r="J22" s="62">
        <v>5</v>
      </c>
      <c r="K22" s="62">
        <v>5</v>
      </c>
      <c r="L22" s="62">
        <v>5</v>
      </c>
      <c r="M22" s="155">
        <v>5</v>
      </c>
      <c r="N22" s="157">
        <v>5</v>
      </c>
      <c r="O22" s="157">
        <v>5</v>
      </c>
    </row>
    <row r="23" spans="1:15" s="42" customFormat="1" ht="230.25" customHeight="1">
      <c r="A23" s="123" t="s">
        <v>161</v>
      </c>
      <c r="B23" s="26" t="s">
        <v>183</v>
      </c>
      <c r="C23" s="58">
        <v>2017</v>
      </c>
      <c r="D23" s="55">
        <v>2025</v>
      </c>
      <c r="E23" s="26" t="s">
        <v>87</v>
      </c>
      <c r="F23" s="69"/>
      <c r="G23" s="155">
        <f aca="true" t="shared" si="2" ref="G23:L23">G24+G25+G26+G27</f>
        <v>3268.5999999999995</v>
      </c>
      <c r="H23" s="156">
        <f t="shared" si="2"/>
        <v>950.9000000000001</v>
      </c>
      <c r="I23" s="155">
        <f t="shared" si="2"/>
        <v>1780.9</v>
      </c>
      <c r="J23" s="156">
        <f t="shared" si="2"/>
        <v>2259.5906</v>
      </c>
      <c r="K23" s="155">
        <f t="shared" si="2"/>
        <v>2196.3</v>
      </c>
      <c r="L23" s="156">
        <f t="shared" si="2"/>
        <v>1912</v>
      </c>
      <c r="M23" s="78">
        <f>M24+M25</f>
        <v>1891</v>
      </c>
      <c r="N23" s="145">
        <v>30</v>
      </c>
      <c r="O23" s="145">
        <v>30</v>
      </c>
    </row>
    <row r="24" spans="1:15" s="42" customFormat="1" ht="96" customHeight="1">
      <c r="A24" s="61" t="s">
        <v>147</v>
      </c>
      <c r="B24" s="51" t="s">
        <v>184</v>
      </c>
      <c r="C24" s="58">
        <v>2017</v>
      </c>
      <c r="D24" s="55">
        <v>2025</v>
      </c>
      <c r="E24" s="60" t="s">
        <v>88</v>
      </c>
      <c r="F24" s="25" t="s">
        <v>142</v>
      </c>
      <c r="G24" s="78">
        <v>2407.3999999999996</v>
      </c>
      <c r="H24" s="78">
        <v>1.2</v>
      </c>
      <c r="I24" s="78">
        <v>1.2</v>
      </c>
      <c r="J24" s="78">
        <v>1.2</v>
      </c>
      <c r="K24" s="78">
        <v>0</v>
      </c>
      <c r="L24" s="78">
        <v>0</v>
      </c>
      <c r="M24" s="55">
        <v>0</v>
      </c>
      <c r="N24" s="145">
        <v>2310</v>
      </c>
      <c r="O24" s="145">
        <v>2310</v>
      </c>
    </row>
    <row r="25" spans="1:15" s="42" customFormat="1" ht="82.5" customHeight="1">
      <c r="A25" s="26" t="s">
        <v>178</v>
      </c>
      <c r="B25" s="61" t="s">
        <v>184</v>
      </c>
      <c r="C25" s="58">
        <v>2017</v>
      </c>
      <c r="D25" s="55">
        <v>2025</v>
      </c>
      <c r="E25" s="56" t="s">
        <v>107</v>
      </c>
      <c r="F25" s="69" t="s">
        <v>137</v>
      </c>
      <c r="G25" s="55">
        <v>861.2</v>
      </c>
      <c r="H25" s="55">
        <v>949.7</v>
      </c>
      <c r="I25" s="55">
        <v>1779.7</v>
      </c>
      <c r="J25" s="55">
        <v>2258.3906</v>
      </c>
      <c r="K25" s="55">
        <v>2196.3</v>
      </c>
      <c r="L25" s="55">
        <v>1912</v>
      </c>
      <c r="M25" s="55">
        <v>1891</v>
      </c>
      <c r="N25" s="145">
        <v>0</v>
      </c>
      <c r="O25" s="145">
        <v>0</v>
      </c>
    </row>
    <row r="26" spans="1:15" s="42" customFormat="1" ht="67.5" customHeight="1">
      <c r="A26" s="51" t="s">
        <v>179</v>
      </c>
      <c r="B26" s="55" t="s">
        <v>181</v>
      </c>
      <c r="C26" s="58">
        <v>2017</v>
      </c>
      <c r="D26" s="55">
        <v>2025</v>
      </c>
      <c r="E26" s="56" t="s">
        <v>81</v>
      </c>
      <c r="F26" s="69" t="s">
        <v>140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145">
        <v>0</v>
      </c>
      <c r="O26" s="145">
        <v>0</v>
      </c>
    </row>
    <row r="27" spans="1:15" s="41" customFormat="1" ht="81" customHeight="1">
      <c r="A27" s="51" t="s">
        <v>180</v>
      </c>
      <c r="B27" s="55" t="s">
        <v>182</v>
      </c>
      <c r="C27" s="58">
        <v>2017</v>
      </c>
      <c r="D27" s="55">
        <v>2025</v>
      </c>
      <c r="E27" s="56" t="s">
        <v>81</v>
      </c>
      <c r="F27" s="74" t="s">
        <v>143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64">
        <v>0</v>
      </c>
      <c r="M27" s="151">
        <f>M28+M30</f>
        <v>5</v>
      </c>
      <c r="N27" s="153">
        <f>N28+N30</f>
        <v>35</v>
      </c>
      <c r="O27" s="154">
        <f>O28+O30</f>
        <v>35</v>
      </c>
    </row>
    <row r="28" spans="1:15" s="41" customFormat="1" ht="223.5" customHeight="1">
      <c r="A28" s="121" t="s">
        <v>162</v>
      </c>
      <c r="B28" s="60" t="s">
        <v>89</v>
      </c>
      <c r="C28" s="58">
        <v>2017</v>
      </c>
      <c r="D28" s="55">
        <v>2025</v>
      </c>
      <c r="E28" s="60" t="s">
        <v>49</v>
      </c>
      <c r="F28" s="128" t="s">
        <v>138</v>
      </c>
      <c r="G28" s="151">
        <f>G30+G31</f>
        <v>10</v>
      </c>
      <c r="H28" s="152">
        <f>H30+H31</f>
        <v>5</v>
      </c>
      <c r="I28" s="151">
        <f>I30+I31</f>
        <v>5</v>
      </c>
      <c r="J28" s="152">
        <f>J29+J31</f>
        <v>66.36</v>
      </c>
      <c r="K28" s="151">
        <f>K30+K31</f>
        <v>5</v>
      </c>
      <c r="L28" s="155">
        <f>L30+L31</f>
        <v>5</v>
      </c>
      <c r="M28" s="155">
        <f>M30+M31</f>
        <v>5</v>
      </c>
      <c r="N28" s="155">
        <f>N30+N31</f>
        <v>20</v>
      </c>
      <c r="O28" s="155">
        <f>O30+O31</f>
        <v>20</v>
      </c>
    </row>
    <row r="29" spans="1:15" s="41" customFormat="1" ht="98.25" customHeight="1">
      <c r="A29" s="26" t="s">
        <v>431</v>
      </c>
      <c r="B29" s="51" t="s">
        <v>184</v>
      </c>
      <c r="C29" s="58">
        <v>2017</v>
      </c>
      <c r="D29" s="55">
        <v>2025</v>
      </c>
      <c r="E29" s="55" t="s">
        <v>432</v>
      </c>
      <c r="F29" s="80" t="s">
        <v>433</v>
      </c>
      <c r="G29" s="51">
        <v>0</v>
      </c>
      <c r="H29" s="51">
        <v>0</v>
      </c>
      <c r="I29" s="51">
        <v>0</v>
      </c>
      <c r="J29" s="51">
        <v>66.36</v>
      </c>
      <c r="K29" s="51">
        <v>0</v>
      </c>
      <c r="L29" s="51">
        <v>0</v>
      </c>
      <c r="M29" s="51">
        <v>0</v>
      </c>
      <c r="N29" s="144">
        <v>15</v>
      </c>
      <c r="O29" s="144">
        <v>15</v>
      </c>
    </row>
    <row r="30" spans="1:15" s="42" customFormat="1" ht="141" customHeight="1">
      <c r="A30" s="26" t="s">
        <v>185</v>
      </c>
      <c r="B30" s="51" t="s">
        <v>184</v>
      </c>
      <c r="C30" s="58">
        <v>2017</v>
      </c>
      <c r="D30" s="55">
        <v>2025</v>
      </c>
      <c r="E30" s="55" t="s">
        <v>119</v>
      </c>
      <c r="F30" s="26"/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144">
        <v>15</v>
      </c>
      <c r="O30" s="144">
        <v>15</v>
      </c>
    </row>
    <row r="31" spans="1:15" s="42" customFormat="1" ht="99.75" customHeight="1">
      <c r="A31" s="26" t="s">
        <v>186</v>
      </c>
      <c r="B31" s="55" t="s">
        <v>188</v>
      </c>
      <c r="C31" s="58">
        <v>2017</v>
      </c>
      <c r="D31" s="55">
        <v>2025</v>
      </c>
      <c r="E31" s="55" t="s">
        <v>187</v>
      </c>
      <c r="F31" s="129" t="s">
        <v>139</v>
      </c>
      <c r="G31" s="80">
        <v>10</v>
      </c>
      <c r="H31" s="80">
        <v>5</v>
      </c>
      <c r="I31" s="80">
        <v>5</v>
      </c>
      <c r="J31" s="80">
        <v>0</v>
      </c>
      <c r="K31" s="80">
        <v>5</v>
      </c>
      <c r="L31" s="80">
        <v>5</v>
      </c>
      <c r="M31" s="80">
        <v>5</v>
      </c>
      <c r="N31" s="80">
        <v>5</v>
      </c>
      <c r="O31" s="80">
        <v>5</v>
      </c>
    </row>
    <row r="32" s="42" customFormat="1" ht="15" customHeight="1" thickBot="1"/>
    <row r="33" s="42" customFormat="1" ht="15" customHeight="1" thickBot="1">
      <c r="G33" s="43"/>
    </row>
    <row r="34" s="42" customFormat="1" ht="15" customHeight="1"/>
    <row r="35" s="42" customFormat="1" ht="15" customHeight="1">
      <c r="M35"/>
    </row>
    <row r="36" spans="1:13" s="42" customFormat="1" ht="15.7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sheetProtection/>
  <mergeCells count="7">
    <mergeCell ref="A6:A8"/>
    <mergeCell ref="A3:M3"/>
    <mergeCell ref="B6:B8"/>
    <mergeCell ref="C6:D7"/>
    <mergeCell ref="E6:E8"/>
    <mergeCell ref="F6:F8"/>
    <mergeCell ref="G6:O7"/>
  </mergeCells>
  <printOptions/>
  <pageMargins left="0" right="0" top="0" bottom="0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25">
      <selection activeCell="L37" sqref="L37"/>
    </sheetView>
  </sheetViews>
  <sheetFormatPr defaultColWidth="9.140625" defaultRowHeight="15"/>
  <cols>
    <col min="1" max="1" width="40.00390625" style="0" customWidth="1"/>
    <col min="2" max="2" width="21.421875" style="0" customWidth="1"/>
    <col min="3" max="3" width="23.8515625" style="0" customWidth="1"/>
    <col min="4" max="4" width="19.57421875" style="0" customWidth="1"/>
    <col min="5" max="5" width="22.57421875" style="0" customWidth="1"/>
    <col min="6" max="6" width="19.28125" style="0" customWidth="1"/>
    <col min="7" max="7" width="15.421875" style="0" customWidth="1"/>
    <col min="8" max="8" width="1.421875" style="0" hidden="1" customWidth="1"/>
    <col min="9" max="9" width="0.2890625" style="0" hidden="1" customWidth="1"/>
  </cols>
  <sheetData>
    <row r="2" ht="18.75">
      <c r="A2" s="246"/>
    </row>
    <row r="3" spans="1:7" ht="15.75" customHeight="1">
      <c r="A3" s="523" t="s">
        <v>328</v>
      </c>
      <c r="B3" s="523"/>
      <c r="C3" s="523"/>
      <c r="D3" s="523"/>
      <c r="E3" s="523"/>
      <c r="F3" s="523"/>
      <c r="G3" s="523"/>
    </row>
    <row r="4" ht="9" customHeight="1">
      <c r="A4" s="247"/>
    </row>
    <row r="5" spans="1:7" ht="46.5" customHeight="1">
      <c r="A5" s="524" t="s">
        <v>375</v>
      </c>
      <c r="B5" s="524"/>
      <c r="C5" s="524"/>
      <c r="D5" s="524"/>
      <c r="E5" s="524"/>
      <c r="F5" s="524"/>
      <c r="G5" s="524"/>
    </row>
    <row r="6" spans="1:9" ht="16.5" customHeight="1">
      <c r="A6" s="525"/>
      <c r="B6" s="525"/>
      <c r="C6" s="525"/>
      <c r="D6" s="525"/>
      <c r="E6" s="525"/>
      <c r="F6" s="525"/>
      <c r="G6" s="264"/>
      <c r="H6" s="206"/>
      <c r="I6" s="206"/>
    </row>
    <row r="7" spans="1:9" ht="16.5" customHeight="1">
      <c r="A7" s="264" t="s">
        <v>25</v>
      </c>
      <c r="B7" s="264"/>
      <c r="C7" s="264"/>
      <c r="D7" s="265"/>
      <c r="E7" s="265"/>
      <c r="F7" s="206"/>
      <c r="G7" s="206"/>
      <c r="H7" s="206"/>
      <c r="I7" s="206"/>
    </row>
    <row r="8" spans="1:9" ht="18.75">
      <c r="A8" s="266"/>
      <c r="B8" s="206"/>
      <c r="C8" s="206"/>
      <c r="D8" s="206"/>
      <c r="E8" s="206"/>
      <c r="F8" s="206"/>
      <c r="G8" s="206"/>
      <c r="H8" s="206"/>
      <c r="I8" s="206"/>
    </row>
    <row r="9" spans="1:9" ht="43.5" customHeight="1">
      <c r="A9" s="526" t="s">
        <v>371</v>
      </c>
      <c r="B9" s="526" t="s">
        <v>372</v>
      </c>
      <c r="C9" s="526"/>
      <c r="D9" s="526"/>
      <c r="E9" s="527" t="s">
        <v>373</v>
      </c>
      <c r="F9" s="528"/>
      <c r="G9" s="528"/>
      <c r="H9" s="206"/>
      <c r="I9" s="206"/>
    </row>
    <row r="10" spans="1:9" ht="21.75" customHeight="1">
      <c r="A10" s="526"/>
      <c r="B10" s="526"/>
      <c r="C10" s="526"/>
      <c r="D10" s="526"/>
      <c r="E10" s="526" t="s">
        <v>374</v>
      </c>
      <c r="F10" s="528"/>
      <c r="G10" s="528"/>
      <c r="H10" s="206"/>
      <c r="I10" s="206"/>
    </row>
    <row r="11" spans="1:9" ht="63">
      <c r="A11" s="526"/>
      <c r="B11" s="249" t="s">
        <v>378</v>
      </c>
      <c r="C11" s="249" t="s">
        <v>379</v>
      </c>
      <c r="D11" s="249" t="s">
        <v>380</v>
      </c>
      <c r="E11" s="249" t="s">
        <v>378</v>
      </c>
      <c r="F11" s="249" t="s">
        <v>379</v>
      </c>
      <c r="G11" s="249" t="s">
        <v>380</v>
      </c>
      <c r="H11" s="206"/>
      <c r="I11" s="206"/>
    </row>
    <row r="12" spans="1:9" ht="15.75">
      <c r="A12" s="268">
        <v>1</v>
      </c>
      <c r="B12" s="268">
        <v>2</v>
      </c>
      <c r="C12" s="268">
        <v>3</v>
      </c>
      <c r="D12" s="268">
        <v>4</v>
      </c>
      <c r="E12" s="268">
        <v>5</v>
      </c>
      <c r="F12" s="268">
        <v>6</v>
      </c>
      <c r="G12" s="268">
        <v>7</v>
      </c>
      <c r="H12" s="206"/>
      <c r="I12" s="206"/>
    </row>
    <row r="13" spans="1:9" ht="41.25" customHeight="1">
      <c r="A13" s="416" t="s">
        <v>155</v>
      </c>
      <c r="B13" s="416"/>
      <c r="C13" s="416"/>
      <c r="D13" s="416"/>
      <c r="E13" s="416"/>
      <c r="F13" s="416"/>
      <c r="G13" s="416"/>
      <c r="H13" s="416"/>
      <c r="I13" s="416"/>
    </row>
    <row r="14" spans="1:9" ht="66" customHeight="1">
      <c r="A14" s="251" t="s">
        <v>376</v>
      </c>
      <c r="B14" s="250"/>
      <c r="C14" s="250"/>
      <c r="D14" s="250"/>
      <c r="E14" s="250">
        <v>0</v>
      </c>
      <c r="F14" s="250">
        <v>0</v>
      </c>
      <c r="G14" s="250">
        <v>0</v>
      </c>
      <c r="H14" s="206"/>
      <c r="I14" s="206"/>
    </row>
    <row r="15" spans="1:9" ht="92.25" customHeight="1">
      <c r="A15" s="74" t="s">
        <v>6</v>
      </c>
      <c r="B15" s="250"/>
      <c r="C15" s="250"/>
      <c r="D15" s="250"/>
      <c r="E15" s="250">
        <v>0</v>
      </c>
      <c r="F15" s="250">
        <v>0</v>
      </c>
      <c r="G15" s="250">
        <v>0</v>
      </c>
      <c r="H15" s="206"/>
      <c r="I15" s="206"/>
    </row>
    <row r="16" spans="1:9" ht="31.5">
      <c r="A16" s="74" t="s">
        <v>7</v>
      </c>
      <c r="B16" s="250"/>
      <c r="C16" s="250"/>
      <c r="D16" s="250"/>
      <c r="E16" s="250">
        <v>0</v>
      </c>
      <c r="F16" s="250">
        <v>0</v>
      </c>
      <c r="G16" s="250">
        <v>0</v>
      </c>
      <c r="H16" s="206"/>
      <c r="I16" s="206"/>
    </row>
    <row r="17" spans="1:9" ht="31.5">
      <c r="A17" s="74" t="s">
        <v>10</v>
      </c>
      <c r="B17" s="250"/>
      <c r="C17" s="250"/>
      <c r="D17" s="250"/>
      <c r="E17" s="250">
        <v>0</v>
      </c>
      <c r="F17" s="250">
        <v>0</v>
      </c>
      <c r="G17" s="250">
        <v>0</v>
      </c>
      <c r="H17" s="206"/>
      <c r="I17" s="206"/>
    </row>
    <row r="18" spans="1:9" ht="31.5" customHeight="1">
      <c r="A18" s="74" t="s">
        <v>12</v>
      </c>
      <c r="B18" s="250"/>
      <c r="C18" s="250"/>
      <c r="D18" s="250"/>
      <c r="E18" s="250">
        <v>0</v>
      </c>
      <c r="F18" s="250">
        <v>0</v>
      </c>
      <c r="G18" s="250">
        <v>0</v>
      </c>
      <c r="H18" s="206"/>
      <c r="I18" s="206"/>
    </row>
    <row r="19" spans="1:9" ht="59.25" customHeight="1">
      <c r="A19" s="74" t="s">
        <v>13</v>
      </c>
      <c r="B19" s="250"/>
      <c r="C19" s="250"/>
      <c r="D19" s="250"/>
      <c r="E19" s="250">
        <v>0</v>
      </c>
      <c r="F19" s="250">
        <v>0</v>
      </c>
      <c r="G19" s="250">
        <v>0</v>
      </c>
      <c r="H19" s="206"/>
      <c r="I19" s="206"/>
    </row>
    <row r="20" spans="1:9" ht="31.5">
      <c r="A20" s="74" t="s">
        <v>14</v>
      </c>
      <c r="B20" s="250"/>
      <c r="C20" s="250"/>
      <c r="D20" s="250"/>
      <c r="E20" s="250">
        <v>0</v>
      </c>
      <c r="F20" s="250">
        <v>0</v>
      </c>
      <c r="G20" s="250">
        <v>0</v>
      </c>
      <c r="H20" s="206"/>
      <c r="I20" s="206"/>
    </row>
    <row r="21" spans="1:9" ht="84" customHeight="1">
      <c r="A21" s="251" t="s">
        <v>377</v>
      </c>
      <c r="B21" s="206"/>
      <c r="C21" s="206"/>
      <c r="D21" s="206"/>
      <c r="E21" s="258">
        <v>43555.12686</v>
      </c>
      <c r="F21" s="258">
        <v>44973.1</v>
      </c>
      <c r="G21" s="258">
        <v>32322</v>
      </c>
      <c r="H21" s="206"/>
      <c r="I21" s="206"/>
    </row>
    <row r="22" spans="1:9" ht="31.5">
      <c r="A22" s="80" t="s">
        <v>15</v>
      </c>
      <c r="B22" s="250"/>
      <c r="C22" s="250"/>
      <c r="D22" s="250"/>
      <c r="E22" s="250"/>
      <c r="F22" s="250"/>
      <c r="G22" s="250"/>
      <c r="H22" s="206"/>
      <c r="I22" s="206"/>
    </row>
    <row r="23" spans="1:9" ht="47.25">
      <c r="A23" s="80" t="s">
        <v>19</v>
      </c>
      <c r="B23" s="250"/>
      <c r="C23" s="250"/>
      <c r="D23" s="250"/>
      <c r="E23" s="250">
        <v>459.126</v>
      </c>
      <c r="F23" s="250">
        <v>35007</v>
      </c>
      <c r="G23" s="250">
        <v>32322</v>
      </c>
      <c r="H23" s="206"/>
      <c r="I23" s="206"/>
    </row>
    <row r="24" spans="1:9" ht="31.5">
      <c r="A24" s="26" t="s">
        <v>21</v>
      </c>
      <c r="B24" s="250"/>
      <c r="C24" s="250"/>
      <c r="D24" s="250"/>
      <c r="E24" s="250"/>
      <c r="F24" s="250"/>
      <c r="G24" s="250"/>
      <c r="H24" s="206"/>
      <c r="I24" s="206"/>
    </row>
    <row r="25" spans="1:9" ht="15.75">
      <c r="A25" s="26" t="s">
        <v>92</v>
      </c>
      <c r="B25" s="206"/>
      <c r="C25" s="206"/>
      <c r="D25" s="206"/>
      <c r="E25" s="145"/>
      <c r="F25" s="145"/>
      <c r="G25" s="145"/>
      <c r="H25" s="206"/>
      <c r="I25" s="206"/>
    </row>
    <row r="26" spans="1:9" ht="31.5">
      <c r="A26" s="26" t="s">
        <v>90</v>
      </c>
      <c r="B26" s="206"/>
      <c r="C26" s="206"/>
      <c r="D26" s="206"/>
      <c r="E26" s="145">
        <v>43096</v>
      </c>
      <c r="F26" s="145">
        <v>9966.1</v>
      </c>
      <c r="G26" s="145">
        <v>0</v>
      </c>
      <c r="H26" s="206"/>
      <c r="I26" s="206"/>
    </row>
    <row r="27" spans="1:9" ht="98.25" customHeight="1">
      <c r="A27" s="252" t="s">
        <v>150</v>
      </c>
      <c r="B27" s="206"/>
      <c r="C27" s="206"/>
      <c r="D27" s="206"/>
      <c r="E27" s="257">
        <v>9204.156</v>
      </c>
      <c r="F27" s="257">
        <v>9134.59</v>
      </c>
      <c r="G27" s="257">
        <v>6767.1</v>
      </c>
      <c r="H27" s="206"/>
      <c r="I27" s="206"/>
    </row>
    <row r="28" spans="1:9" ht="47.25">
      <c r="A28" s="26" t="s">
        <v>22</v>
      </c>
      <c r="B28" s="206"/>
      <c r="C28" s="206"/>
      <c r="D28" s="206"/>
      <c r="E28" s="269">
        <v>2928.83265</v>
      </c>
      <c r="F28" s="269">
        <v>2542.49</v>
      </c>
      <c r="G28" s="270">
        <v>0</v>
      </c>
      <c r="H28" s="206"/>
      <c r="I28" s="206"/>
    </row>
    <row r="29" spans="1:9" ht="31.5">
      <c r="A29" s="26" t="s">
        <v>23</v>
      </c>
      <c r="B29" s="206"/>
      <c r="C29" s="206"/>
      <c r="D29" s="206"/>
      <c r="E29" s="271">
        <f>E27-E28-E30</f>
        <v>6270.323350000001</v>
      </c>
      <c r="F29" s="271">
        <f>F27-F28-F30</f>
        <v>6587.1</v>
      </c>
      <c r="G29" s="271">
        <f>G27-G30</f>
        <v>6762.1</v>
      </c>
      <c r="H29" s="206"/>
      <c r="I29" s="206"/>
    </row>
    <row r="30" spans="1:9" ht="31.5">
      <c r="A30" s="26" t="s">
        <v>24</v>
      </c>
      <c r="B30" s="206"/>
      <c r="C30" s="206"/>
      <c r="D30" s="206"/>
      <c r="E30" s="145">
        <v>5</v>
      </c>
      <c r="F30" s="145">
        <v>5</v>
      </c>
      <c r="G30" s="145">
        <v>5</v>
      </c>
      <c r="H30" s="206"/>
      <c r="I30" s="206"/>
    </row>
    <row r="31" spans="1:9" ht="110.25">
      <c r="A31" s="252" t="s">
        <v>152</v>
      </c>
      <c r="B31" s="206"/>
      <c r="C31" s="206"/>
      <c r="D31" s="206"/>
      <c r="E31" s="262">
        <v>2196.3</v>
      </c>
      <c r="F31" s="262">
        <v>1912</v>
      </c>
      <c r="G31" s="262">
        <v>1891</v>
      </c>
      <c r="H31" s="206"/>
      <c r="I31" s="206"/>
    </row>
    <row r="32" spans="1:9" ht="31.5">
      <c r="A32" s="26" t="s">
        <v>111</v>
      </c>
      <c r="B32" s="206"/>
      <c r="C32" s="206"/>
      <c r="D32" s="206"/>
      <c r="E32" s="145"/>
      <c r="F32" s="145"/>
      <c r="G32" s="145"/>
      <c r="H32" s="206"/>
      <c r="I32" s="206"/>
    </row>
    <row r="33" spans="1:9" ht="15.75">
      <c r="A33" s="56" t="s">
        <v>105</v>
      </c>
      <c r="B33" s="234">
        <v>5</v>
      </c>
      <c r="C33" s="234">
        <v>5</v>
      </c>
      <c r="D33" s="234">
        <v>5</v>
      </c>
      <c r="E33" s="145"/>
      <c r="F33" s="145"/>
      <c r="G33" s="145"/>
      <c r="H33" s="206"/>
      <c r="I33" s="206"/>
    </row>
    <row r="34" spans="1:9" ht="63">
      <c r="A34" s="56" t="s">
        <v>169</v>
      </c>
      <c r="B34" s="206"/>
      <c r="C34" s="206"/>
      <c r="D34" s="206"/>
      <c r="E34" s="269">
        <v>2091.3</v>
      </c>
      <c r="F34" s="269">
        <v>1807</v>
      </c>
      <c r="G34" s="269">
        <v>1786</v>
      </c>
      <c r="H34" s="206"/>
      <c r="I34" s="206"/>
    </row>
    <row r="35" spans="1:9" ht="15.75">
      <c r="A35" s="56" t="s">
        <v>115</v>
      </c>
      <c r="B35" s="206"/>
      <c r="C35" s="206"/>
      <c r="D35" s="206"/>
      <c r="E35" s="235">
        <v>100</v>
      </c>
      <c r="F35" s="235">
        <v>100</v>
      </c>
      <c r="G35" s="235">
        <v>100</v>
      </c>
      <c r="H35" s="206"/>
      <c r="I35" s="206"/>
    </row>
    <row r="36" spans="1:9" ht="47.25">
      <c r="A36" s="56" t="s">
        <v>106</v>
      </c>
      <c r="B36" s="206"/>
      <c r="C36" s="206"/>
      <c r="D36" s="206"/>
      <c r="E36" s="145"/>
      <c r="F36" s="145"/>
      <c r="G36" s="145"/>
      <c r="H36" s="206"/>
      <c r="I36" s="206"/>
    </row>
    <row r="37" spans="1:9" ht="63">
      <c r="A37" s="253" t="s">
        <v>151</v>
      </c>
      <c r="B37" s="206"/>
      <c r="C37" s="206"/>
      <c r="D37" s="206"/>
      <c r="E37" s="262">
        <v>5</v>
      </c>
      <c r="F37" s="262">
        <v>5</v>
      </c>
      <c r="G37" s="262">
        <v>5</v>
      </c>
      <c r="H37" s="206"/>
      <c r="I37" s="206"/>
    </row>
    <row r="38" spans="1:9" ht="47.25">
      <c r="A38" s="26" t="s">
        <v>26</v>
      </c>
      <c r="B38" s="206"/>
      <c r="C38" s="206"/>
      <c r="D38" s="206"/>
      <c r="E38" s="145"/>
      <c r="F38" s="145"/>
      <c r="G38" s="145"/>
      <c r="H38" s="206"/>
      <c r="I38" s="206"/>
    </row>
    <row r="39" spans="1:9" ht="31.5">
      <c r="A39" s="26" t="s">
        <v>27</v>
      </c>
      <c r="B39" s="206"/>
      <c r="C39" s="206"/>
      <c r="D39" s="206"/>
      <c r="E39" s="145"/>
      <c r="F39" s="145"/>
      <c r="G39" s="145"/>
      <c r="H39" s="206"/>
      <c r="I39" s="206"/>
    </row>
    <row r="40" spans="1:9" ht="47.25">
      <c r="A40" s="26" t="s">
        <v>28</v>
      </c>
      <c r="B40" s="206"/>
      <c r="C40" s="206"/>
      <c r="D40" s="206"/>
      <c r="E40" s="263">
        <v>5</v>
      </c>
      <c r="F40" s="263">
        <v>5</v>
      </c>
      <c r="G40" s="263">
        <v>5</v>
      </c>
      <c r="H40" s="206"/>
      <c r="I40" s="206"/>
    </row>
    <row r="41" spans="1:9" ht="15.75">
      <c r="A41" s="206"/>
      <c r="B41" s="206"/>
      <c r="C41" s="206"/>
      <c r="D41" s="206"/>
      <c r="E41" s="145"/>
      <c r="F41" s="145"/>
      <c r="G41" s="145"/>
      <c r="H41" s="206"/>
      <c r="I41" s="206"/>
    </row>
    <row r="42" spans="1:9" ht="15.75">
      <c r="A42" s="206"/>
      <c r="B42" s="206"/>
      <c r="C42" s="206"/>
      <c r="D42" s="206"/>
      <c r="E42" s="145"/>
      <c r="F42" s="145"/>
      <c r="G42" s="145"/>
      <c r="H42" s="206"/>
      <c r="I42" s="206"/>
    </row>
    <row r="43" spans="1:9" ht="15.75">
      <c r="A43" s="206"/>
      <c r="B43" s="206"/>
      <c r="C43" s="206"/>
      <c r="D43" s="206"/>
      <c r="E43" s="145"/>
      <c r="F43" s="145"/>
      <c r="G43" s="145"/>
      <c r="H43" s="206"/>
      <c r="I43" s="206"/>
    </row>
  </sheetData>
  <sheetProtection/>
  <mergeCells count="8">
    <mergeCell ref="A3:G3"/>
    <mergeCell ref="A13:I13"/>
    <mergeCell ref="A5:G5"/>
    <mergeCell ref="A6:F6"/>
    <mergeCell ref="A9:A11"/>
    <mergeCell ref="B9:D10"/>
    <mergeCell ref="E9:G9"/>
    <mergeCell ref="E10:G10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90" zoomScaleNormal="69" zoomScaleSheetLayoutView="90" zoomScalePageLayoutView="0" workbookViewId="0" topLeftCell="A32">
      <selection activeCell="E43" sqref="A2:E43"/>
    </sheetView>
  </sheetViews>
  <sheetFormatPr defaultColWidth="9.140625" defaultRowHeight="15"/>
  <cols>
    <col min="1" max="1" width="16.28125" style="0" customWidth="1"/>
    <col min="2" max="2" width="36.8515625" style="0" customWidth="1"/>
    <col min="3" max="3" width="34.140625" style="248" customWidth="1"/>
    <col min="4" max="4" width="19.57421875" style="0" customWidth="1"/>
    <col min="5" max="5" width="20.7109375" style="0" customWidth="1"/>
  </cols>
  <sheetData>
    <row r="1" ht="15.75">
      <c r="E1" s="42" t="s">
        <v>382</v>
      </c>
    </row>
    <row r="2" spans="1:5" ht="18.75" customHeight="1">
      <c r="A2" s="415" t="s">
        <v>35</v>
      </c>
      <c r="B2" s="415"/>
      <c r="C2" s="415"/>
      <c r="D2" s="415"/>
      <c r="E2" s="415"/>
    </row>
    <row r="3" spans="1:5" ht="24.75" customHeight="1">
      <c r="A3" s="415"/>
      <c r="B3" s="415"/>
      <c r="C3" s="415"/>
      <c r="D3" s="415"/>
      <c r="E3" s="415"/>
    </row>
    <row r="4" ht="18.75" thickBot="1">
      <c r="A4" s="8"/>
    </row>
    <row r="5" spans="1:5" ht="111" customHeight="1">
      <c r="A5" s="492" t="s">
        <v>189</v>
      </c>
      <c r="B5" s="494" t="s">
        <v>190</v>
      </c>
      <c r="C5" s="496" t="s">
        <v>36</v>
      </c>
      <c r="D5" s="529" t="s">
        <v>383</v>
      </c>
      <c r="E5" s="529" t="s">
        <v>381</v>
      </c>
    </row>
    <row r="6" spans="1:5" ht="61.5" customHeight="1">
      <c r="A6" s="493"/>
      <c r="B6" s="495"/>
      <c r="C6" s="497"/>
      <c r="D6" s="530"/>
      <c r="E6" s="530"/>
    </row>
    <row r="7" spans="1:5" ht="18.75" customHeight="1">
      <c r="A7" s="234">
        <v>1</v>
      </c>
      <c r="B7" s="234">
        <v>2</v>
      </c>
      <c r="C7" s="254">
        <v>3</v>
      </c>
      <c r="D7" s="234">
        <v>4</v>
      </c>
      <c r="E7" s="234">
        <v>5</v>
      </c>
    </row>
    <row r="8" spans="1:5" ht="15" customHeight="1">
      <c r="A8" s="502" t="s">
        <v>206</v>
      </c>
      <c r="B8" s="502" t="s">
        <v>291</v>
      </c>
      <c r="C8" s="165" t="s">
        <v>292</v>
      </c>
      <c r="D8" s="267">
        <v>64583.5508</v>
      </c>
      <c r="E8" s="256">
        <v>88661.1</v>
      </c>
    </row>
    <row r="9" spans="1:5" ht="37.5" customHeight="1">
      <c r="A9" s="503"/>
      <c r="B9" s="503"/>
      <c r="C9" s="165" t="s">
        <v>293</v>
      </c>
      <c r="D9" s="267">
        <v>7040.408</v>
      </c>
      <c r="E9" s="256">
        <v>7727.4</v>
      </c>
    </row>
    <row r="10" spans="1:5" ht="15.75">
      <c r="A10" s="503"/>
      <c r="B10" s="503"/>
      <c r="C10" s="165" t="s">
        <v>294</v>
      </c>
      <c r="D10" s="267">
        <v>14158.2</v>
      </c>
      <c r="E10" s="256">
        <v>31130.4</v>
      </c>
    </row>
    <row r="11" spans="1:5" ht="32.25" customHeight="1">
      <c r="A11" s="503"/>
      <c r="B11" s="503"/>
      <c r="C11" s="165" t="s">
        <v>295</v>
      </c>
      <c r="D11" s="267">
        <v>43384.9428</v>
      </c>
      <c r="E11" s="256">
        <v>47800.7</v>
      </c>
    </row>
    <row r="12" spans="1:5" ht="58.5" customHeight="1">
      <c r="A12" s="503"/>
      <c r="B12" s="503"/>
      <c r="C12" s="165" t="s">
        <v>296</v>
      </c>
      <c r="D12" s="256"/>
      <c r="E12" s="256">
        <v>1.6</v>
      </c>
    </row>
    <row r="13" spans="1:5" ht="18.75" customHeight="1">
      <c r="A13" s="504"/>
      <c r="B13" s="504"/>
      <c r="C13" s="165" t="s">
        <v>297</v>
      </c>
      <c r="D13" s="256"/>
      <c r="E13" s="256"/>
    </row>
    <row r="14" spans="1:5" ht="49.5" customHeight="1">
      <c r="A14" s="502" t="s">
        <v>34</v>
      </c>
      <c r="B14" s="505" t="s">
        <v>212</v>
      </c>
      <c r="C14" s="165" t="s">
        <v>292</v>
      </c>
      <c r="D14" s="267"/>
      <c r="E14" s="256">
        <v>313.6</v>
      </c>
    </row>
    <row r="15" spans="1:5" ht="29.25" customHeight="1">
      <c r="A15" s="503"/>
      <c r="B15" s="506"/>
      <c r="C15" s="165" t="s">
        <v>293</v>
      </c>
      <c r="D15" s="267"/>
      <c r="E15" s="257">
        <v>313.6</v>
      </c>
    </row>
    <row r="16" spans="1:5" ht="46.5" customHeight="1">
      <c r="A16" s="503"/>
      <c r="B16" s="506"/>
      <c r="C16" s="165" t="s">
        <v>294</v>
      </c>
      <c r="D16" s="267"/>
      <c r="E16" s="257"/>
    </row>
    <row r="17" spans="1:5" ht="18.75" customHeight="1">
      <c r="A17" s="503"/>
      <c r="B17" s="506"/>
      <c r="C17" s="165" t="s">
        <v>295</v>
      </c>
      <c r="D17" s="267"/>
      <c r="E17" s="257"/>
    </row>
    <row r="18" spans="1:5" ht="73.5" customHeight="1">
      <c r="A18" s="503"/>
      <c r="B18" s="506"/>
      <c r="C18" s="165" t="s">
        <v>296</v>
      </c>
      <c r="D18" s="257"/>
      <c r="E18" s="257"/>
    </row>
    <row r="19" spans="1:5" ht="42" customHeight="1">
      <c r="A19" s="504"/>
      <c r="B19" s="507"/>
      <c r="C19" s="165" t="s">
        <v>297</v>
      </c>
      <c r="D19" s="257"/>
      <c r="E19" s="257"/>
    </row>
    <row r="20" spans="1:5" ht="43.5" customHeight="1">
      <c r="A20" s="502" t="s">
        <v>219</v>
      </c>
      <c r="B20" s="505" t="s">
        <v>220</v>
      </c>
      <c r="C20" s="165" t="s">
        <v>292</v>
      </c>
      <c r="D20" s="256">
        <v>57543.14286</v>
      </c>
      <c r="E20" s="258">
        <v>75686.6</v>
      </c>
    </row>
    <row r="21" spans="1:5" ht="87" customHeight="1">
      <c r="A21" s="503"/>
      <c r="B21" s="506"/>
      <c r="C21" s="165" t="s">
        <v>293</v>
      </c>
      <c r="D21" s="256">
        <v>0</v>
      </c>
      <c r="E21" s="259">
        <v>477.2</v>
      </c>
    </row>
    <row r="22" spans="1:5" ht="19.5" customHeight="1">
      <c r="A22" s="503"/>
      <c r="B22" s="506"/>
      <c r="C22" s="165" t="s">
        <v>294</v>
      </c>
      <c r="D22" s="256">
        <v>14158.2</v>
      </c>
      <c r="E22" s="259">
        <v>31130.4</v>
      </c>
    </row>
    <row r="23" spans="1:5" ht="21.75" customHeight="1">
      <c r="A23" s="503"/>
      <c r="B23" s="506"/>
      <c r="C23" s="165" t="s">
        <v>295</v>
      </c>
      <c r="D23" s="256">
        <v>43384.94286</v>
      </c>
      <c r="E23" s="259">
        <v>44078.6</v>
      </c>
    </row>
    <row r="24" spans="1:5" ht="63.75" customHeight="1">
      <c r="A24" s="503"/>
      <c r="B24" s="506"/>
      <c r="C24" s="165" t="s">
        <v>296</v>
      </c>
      <c r="D24" s="259"/>
      <c r="E24" s="259"/>
    </row>
    <row r="25" spans="1:5" ht="27" customHeight="1">
      <c r="A25" s="504"/>
      <c r="B25" s="507"/>
      <c r="C25" s="165" t="s">
        <v>297</v>
      </c>
      <c r="D25" s="259"/>
      <c r="E25" s="259"/>
    </row>
    <row r="26" spans="1:5" ht="47.25" customHeight="1">
      <c r="A26" s="502" t="s">
        <v>52</v>
      </c>
      <c r="B26" s="505" t="s">
        <v>234</v>
      </c>
      <c r="C26" s="165" t="s">
        <v>292</v>
      </c>
      <c r="D26" s="256">
        <v>4900.008</v>
      </c>
      <c r="E26" s="260">
        <v>8333.9</v>
      </c>
    </row>
    <row r="27" spans="1:5" ht="86.25" customHeight="1">
      <c r="A27" s="503"/>
      <c r="B27" s="506"/>
      <c r="C27" s="165" t="s">
        <v>293</v>
      </c>
      <c r="D27" s="257">
        <v>4900.008</v>
      </c>
      <c r="E27" s="261">
        <v>4611.8</v>
      </c>
    </row>
    <row r="28" spans="1:5" ht="22.5" customHeight="1">
      <c r="A28" s="503"/>
      <c r="B28" s="506"/>
      <c r="C28" s="165" t="s">
        <v>294</v>
      </c>
      <c r="D28" s="261"/>
      <c r="E28" s="261">
        <v>3722.1</v>
      </c>
    </row>
    <row r="29" spans="1:5" ht="21.75" customHeight="1">
      <c r="A29" s="503"/>
      <c r="B29" s="506"/>
      <c r="C29" s="165" t="s">
        <v>295</v>
      </c>
      <c r="D29" s="261"/>
      <c r="E29" s="261"/>
    </row>
    <row r="30" spans="1:5" ht="63.75" customHeight="1">
      <c r="A30" s="503"/>
      <c r="B30" s="506"/>
      <c r="C30" s="165" t="s">
        <v>296</v>
      </c>
      <c r="D30" s="261"/>
      <c r="E30" s="261"/>
    </row>
    <row r="31" spans="1:5" ht="27" customHeight="1">
      <c r="A31" s="504"/>
      <c r="B31" s="507"/>
      <c r="C31" s="165" t="s">
        <v>297</v>
      </c>
      <c r="D31" s="261"/>
      <c r="E31" s="261"/>
    </row>
    <row r="32" spans="1:5" ht="47.25" customHeight="1">
      <c r="A32" s="502" t="s">
        <v>53</v>
      </c>
      <c r="B32" s="508" t="s">
        <v>273</v>
      </c>
      <c r="C32" s="165" t="s">
        <v>292</v>
      </c>
      <c r="D32" s="262">
        <v>2135.4</v>
      </c>
      <c r="E32" s="262">
        <v>2259.5906</v>
      </c>
    </row>
    <row r="33" spans="1:5" ht="86.25" customHeight="1">
      <c r="A33" s="503"/>
      <c r="B33" s="509"/>
      <c r="C33" s="165" t="s">
        <v>293</v>
      </c>
      <c r="D33" s="263">
        <v>2135.4</v>
      </c>
      <c r="E33" s="263">
        <v>2258.3906</v>
      </c>
    </row>
    <row r="34" spans="1:5" ht="23.25" customHeight="1">
      <c r="A34" s="503"/>
      <c r="B34" s="509"/>
      <c r="C34" s="165" t="s">
        <v>294</v>
      </c>
      <c r="D34" s="263"/>
      <c r="E34" s="263"/>
    </row>
    <row r="35" spans="1:5" ht="21.75" customHeight="1">
      <c r="A35" s="503"/>
      <c r="B35" s="509"/>
      <c r="C35" s="165" t="s">
        <v>295</v>
      </c>
      <c r="D35" s="263"/>
      <c r="E35" s="263"/>
    </row>
    <row r="36" spans="1:5" ht="63.75" customHeight="1">
      <c r="A36" s="503"/>
      <c r="B36" s="509"/>
      <c r="C36" s="165" t="s">
        <v>296</v>
      </c>
      <c r="D36" s="263"/>
      <c r="E36" s="263">
        <v>1.2</v>
      </c>
    </row>
    <row r="37" spans="1:5" ht="27" customHeight="1">
      <c r="A37" s="504"/>
      <c r="B37" s="510"/>
      <c r="C37" s="165" t="s">
        <v>297</v>
      </c>
      <c r="D37" s="263"/>
      <c r="E37" s="263"/>
    </row>
    <row r="38" spans="1:5" ht="47.25" customHeight="1">
      <c r="A38" s="502" t="s">
        <v>54</v>
      </c>
      <c r="B38" s="508" t="s">
        <v>284</v>
      </c>
      <c r="C38" s="165" t="s">
        <v>292</v>
      </c>
      <c r="D38" s="262">
        <v>5</v>
      </c>
      <c r="E38" s="262">
        <v>66.36</v>
      </c>
    </row>
    <row r="39" spans="1:5" ht="86.25" customHeight="1">
      <c r="A39" s="503"/>
      <c r="B39" s="509"/>
      <c r="C39" s="165" t="s">
        <v>293</v>
      </c>
      <c r="D39" s="263">
        <v>5</v>
      </c>
      <c r="E39" s="263">
        <v>66.36</v>
      </c>
    </row>
    <row r="40" spans="1:5" ht="23.25" customHeight="1">
      <c r="A40" s="503"/>
      <c r="B40" s="509"/>
      <c r="C40" s="165" t="s">
        <v>294</v>
      </c>
      <c r="D40" s="263"/>
      <c r="E40" s="263"/>
    </row>
    <row r="41" spans="1:5" ht="21.75" customHeight="1">
      <c r="A41" s="503"/>
      <c r="B41" s="509"/>
      <c r="C41" s="165" t="s">
        <v>295</v>
      </c>
      <c r="D41" s="263"/>
      <c r="E41" s="263"/>
    </row>
    <row r="42" spans="1:5" ht="63.75" customHeight="1">
      <c r="A42" s="503"/>
      <c r="B42" s="509"/>
      <c r="C42" s="165" t="s">
        <v>296</v>
      </c>
      <c r="D42" s="263"/>
      <c r="E42" s="263"/>
    </row>
    <row r="43" spans="1:5" ht="27" customHeight="1">
      <c r="A43" s="504"/>
      <c r="B43" s="510"/>
      <c r="C43" s="165" t="s">
        <v>297</v>
      </c>
      <c r="D43" s="175"/>
      <c r="E43" s="175"/>
    </row>
    <row r="44" spans="1:5" s="15" customFormat="1" ht="37.5" customHeight="1">
      <c r="A44" s="502"/>
      <c r="B44" s="508"/>
      <c r="C44" s="165"/>
      <c r="D44" s="174"/>
      <c r="E44" s="174"/>
    </row>
    <row r="45" spans="1:5" s="15" customFormat="1" ht="37.5" customHeight="1">
      <c r="A45" s="503"/>
      <c r="B45" s="509"/>
      <c r="C45" s="165"/>
      <c r="D45" s="175"/>
      <c r="E45" s="175"/>
    </row>
    <row r="46" spans="1:5" s="15" customFormat="1" ht="37.5" customHeight="1">
      <c r="A46" s="503"/>
      <c r="B46" s="509"/>
      <c r="C46" s="165"/>
      <c r="D46" s="175"/>
      <c r="E46" s="175"/>
    </row>
    <row r="47" spans="1:5" s="15" customFormat="1" ht="37.5" customHeight="1">
      <c r="A47" s="503"/>
      <c r="B47" s="509"/>
      <c r="C47" s="165"/>
      <c r="D47" s="175"/>
      <c r="E47" s="175"/>
    </row>
    <row r="48" spans="1:5" s="15" customFormat="1" ht="37.5" customHeight="1">
      <c r="A48" s="503"/>
      <c r="B48" s="509"/>
      <c r="C48" s="165"/>
      <c r="D48" s="175"/>
      <c r="E48" s="175"/>
    </row>
    <row r="49" spans="1:5" s="15" customFormat="1" ht="37.5" customHeight="1">
      <c r="A49" s="504"/>
      <c r="B49" s="510"/>
      <c r="C49" s="165"/>
      <c r="D49" s="175"/>
      <c r="E49" s="175"/>
    </row>
    <row r="50" spans="1:5" s="15" customFormat="1" ht="37.5" customHeight="1">
      <c r="A50" s="502"/>
      <c r="B50" s="508"/>
      <c r="C50" s="165"/>
      <c r="D50" s="174"/>
      <c r="E50" s="174"/>
    </row>
    <row r="51" spans="1:5" s="15" customFormat="1" ht="37.5" customHeight="1">
      <c r="A51" s="503"/>
      <c r="B51" s="509"/>
      <c r="C51" s="165"/>
      <c r="D51" s="175"/>
      <c r="E51" s="175"/>
    </row>
    <row r="52" spans="1:5" s="15" customFormat="1" ht="37.5" customHeight="1">
      <c r="A52" s="503"/>
      <c r="B52" s="509"/>
      <c r="C52" s="165"/>
      <c r="D52" s="175"/>
      <c r="E52" s="175"/>
    </row>
    <row r="53" spans="1:5" s="15" customFormat="1" ht="37.5" customHeight="1">
      <c r="A53" s="503"/>
      <c r="B53" s="509"/>
      <c r="C53" s="165"/>
      <c r="D53" s="175"/>
      <c r="E53" s="175"/>
    </row>
    <row r="54" spans="1:5" s="15" customFormat="1" ht="37.5" customHeight="1">
      <c r="A54" s="503"/>
      <c r="B54" s="509"/>
      <c r="C54" s="165"/>
      <c r="D54" s="175"/>
      <c r="E54" s="175"/>
    </row>
    <row r="55" spans="1:5" s="15" customFormat="1" ht="37.5" customHeight="1" thickBot="1">
      <c r="A55" s="504"/>
      <c r="B55" s="510"/>
      <c r="C55" s="165"/>
      <c r="D55" s="175"/>
      <c r="E55" s="175"/>
    </row>
    <row r="56" spans="1:5" s="10" customFormat="1" ht="37.5" customHeight="1">
      <c r="A56" s="492"/>
      <c r="B56" s="494"/>
      <c r="C56" s="496"/>
      <c r="D56" s="498"/>
      <c r="E56" s="499"/>
    </row>
    <row r="57" spans="1:5" s="15" customFormat="1" ht="37.5" customHeight="1">
      <c r="A57" s="493"/>
      <c r="B57" s="495"/>
      <c r="C57" s="497"/>
      <c r="D57" s="163"/>
      <c r="E57" s="163"/>
    </row>
    <row r="58" spans="1:5" s="15" customFormat="1" ht="37.5" customHeight="1">
      <c r="A58" s="234"/>
      <c r="B58" s="234"/>
      <c r="C58" s="254"/>
      <c r="D58" s="234"/>
      <c r="E58" s="234"/>
    </row>
    <row r="59" spans="1:5" s="15" customFormat="1" ht="37.5" customHeight="1">
      <c r="A59" s="502"/>
      <c r="B59" s="502"/>
      <c r="C59" s="165"/>
      <c r="D59" s="146"/>
      <c r="E59" s="146"/>
    </row>
    <row r="60" spans="1:5" s="15" customFormat="1" ht="37.5" customHeight="1">
      <c r="A60" s="503"/>
      <c r="B60" s="503"/>
      <c r="C60" s="165"/>
      <c r="D60" s="146"/>
      <c r="E60" s="146"/>
    </row>
    <row r="61" spans="1:5" s="3" customFormat="1" ht="37.5" customHeight="1" thickBot="1">
      <c r="A61" s="503"/>
      <c r="B61" s="503"/>
      <c r="C61" s="165"/>
      <c r="D61" s="146"/>
      <c r="E61" s="146"/>
    </row>
    <row r="62" spans="1:5" s="10" customFormat="1" ht="37.5" customHeight="1">
      <c r="A62" s="503"/>
      <c r="B62" s="503"/>
      <c r="C62" s="165"/>
      <c r="D62" s="146"/>
      <c r="E62" s="146"/>
    </row>
    <row r="63" spans="1:5" s="15" customFormat="1" ht="37.5" customHeight="1">
      <c r="A63" s="503"/>
      <c r="B63" s="503"/>
      <c r="C63" s="165"/>
      <c r="D63" s="146"/>
      <c r="E63" s="146"/>
    </row>
    <row r="64" spans="1:5" s="15" customFormat="1" ht="37.5" customHeight="1">
      <c r="A64" s="504"/>
      <c r="B64" s="504"/>
      <c r="C64" s="165"/>
      <c r="D64" s="146"/>
      <c r="E64" s="146"/>
    </row>
    <row r="65" spans="1:5" s="15" customFormat="1" ht="37.5" customHeight="1">
      <c r="A65" s="502"/>
      <c r="B65" s="505"/>
      <c r="C65" s="165"/>
      <c r="D65" s="168"/>
      <c r="E65" s="168"/>
    </row>
    <row r="66" spans="1:5" s="15" customFormat="1" ht="37.5" customHeight="1">
      <c r="A66" s="503"/>
      <c r="B66" s="506"/>
      <c r="C66" s="165"/>
      <c r="D66" s="169"/>
      <c r="E66" s="169"/>
    </row>
    <row r="67" spans="1:5" s="3" customFormat="1" ht="37.5" customHeight="1" thickBot="1">
      <c r="A67" s="503"/>
      <c r="B67" s="506"/>
      <c r="C67" s="165"/>
      <c r="D67" s="169"/>
      <c r="E67" s="169"/>
    </row>
    <row r="68" spans="1:5" s="10" customFormat="1" ht="37.5" customHeight="1">
      <c r="A68" s="503"/>
      <c r="B68" s="506"/>
      <c r="C68" s="165"/>
      <c r="D68" s="169"/>
      <c r="E68" s="169"/>
    </row>
    <row r="69" spans="1:5" s="15" customFormat="1" ht="37.5" customHeight="1">
      <c r="A69" s="503"/>
      <c r="B69" s="506"/>
      <c r="C69" s="165"/>
      <c r="D69" s="169"/>
      <c r="E69" s="169"/>
    </row>
    <row r="70" spans="1:5" s="15" customFormat="1" ht="37.5" customHeight="1">
      <c r="A70" s="504"/>
      <c r="B70" s="507"/>
      <c r="C70" s="165"/>
      <c r="D70" s="169"/>
      <c r="E70" s="169"/>
    </row>
    <row r="71" spans="1:5" s="15" customFormat="1" ht="37.5" customHeight="1">
      <c r="A71" s="502"/>
      <c r="B71" s="505"/>
      <c r="C71" s="165"/>
      <c r="D71" s="170"/>
      <c r="E71" s="170"/>
    </row>
    <row r="72" spans="1:5" s="15" customFormat="1" ht="37.5" customHeight="1">
      <c r="A72" s="503"/>
      <c r="B72" s="506"/>
      <c r="C72" s="165"/>
      <c r="D72" s="171"/>
      <c r="E72" s="171"/>
    </row>
    <row r="73" spans="1:5" s="3" customFormat="1" ht="37.5" customHeight="1" thickBot="1">
      <c r="A73" s="503"/>
      <c r="B73" s="506"/>
      <c r="C73" s="165"/>
      <c r="D73" s="171"/>
      <c r="E73" s="171"/>
    </row>
    <row r="74" spans="1:5" s="10" customFormat="1" ht="37.5" customHeight="1">
      <c r="A74" s="503"/>
      <c r="B74" s="506"/>
      <c r="C74" s="165"/>
      <c r="D74" s="171"/>
      <c r="E74" s="171"/>
    </row>
    <row r="75" spans="1:5" s="15" customFormat="1" ht="37.5" customHeight="1">
      <c r="A75" s="503"/>
      <c r="B75" s="506"/>
      <c r="C75" s="165"/>
      <c r="D75" s="171"/>
      <c r="E75" s="171"/>
    </row>
    <row r="76" spans="1:5" s="15" customFormat="1" ht="37.5" customHeight="1">
      <c r="A76" s="504"/>
      <c r="B76" s="507"/>
      <c r="C76" s="165"/>
      <c r="D76" s="171"/>
      <c r="E76" s="171"/>
    </row>
    <row r="77" spans="1:5" s="15" customFormat="1" ht="37.5" customHeight="1">
      <c r="A77" s="502"/>
      <c r="B77" s="505"/>
      <c r="C77" s="165"/>
      <c r="D77" s="172"/>
      <c r="E77" s="172"/>
    </row>
    <row r="78" spans="1:5" s="15" customFormat="1" ht="37.5" customHeight="1">
      <c r="A78" s="503"/>
      <c r="B78" s="506"/>
      <c r="C78" s="165"/>
      <c r="D78" s="173"/>
      <c r="E78" s="173"/>
    </row>
    <row r="79" spans="1:5" s="3" customFormat="1" ht="37.5" customHeight="1" thickBot="1">
      <c r="A79" s="503"/>
      <c r="B79" s="506"/>
      <c r="C79" s="165"/>
      <c r="D79" s="173"/>
      <c r="E79" s="173"/>
    </row>
    <row r="80" spans="1:5" s="10" customFormat="1" ht="37.5" customHeight="1">
      <c r="A80" s="503"/>
      <c r="B80" s="506"/>
      <c r="C80" s="165"/>
      <c r="D80" s="173"/>
      <c r="E80" s="173"/>
    </row>
    <row r="81" spans="1:5" s="15" customFormat="1" ht="37.5" customHeight="1">
      <c r="A81" s="503"/>
      <c r="B81" s="506"/>
      <c r="C81" s="165"/>
      <c r="D81" s="173"/>
      <c r="E81" s="173"/>
    </row>
    <row r="82" spans="1:5" s="15" customFormat="1" ht="37.5" customHeight="1">
      <c r="A82" s="504"/>
      <c r="B82" s="507"/>
      <c r="C82" s="165"/>
      <c r="D82" s="173"/>
      <c r="E82" s="173"/>
    </row>
    <row r="83" spans="1:5" s="15" customFormat="1" ht="37.5" customHeight="1">
      <c r="A83" s="502"/>
      <c r="B83" s="508"/>
      <c r="C83" s="165"/>
      <c r="D83" s="174"/>
      <c r="E83" s="174"/>
    </row>
    <row r="84" spans="1:5" s="15" customFormat="1" ht="37.5" customHeight="1">
      <c r="A84" s="503"/>
      <c r="B84" s="509"/>
      <c r="C84" s="165"/>
      <c r="D84" s="175"/>
      <c r="E84" s="175"/>
    </row>
    <row r="85" spans="1:5" s="3" customFormat="1" ht="37.5" customHeight="1" thickBot="1">
      <c r="A85" s="503"/>
      <c r="B85" s="509"/>
      <c r="C85" s="165"/>
      <c r="D85" s="175"/>
      <c r="E85" s="175"/>
    </row>
    <row r="86" spans="1:5" s="3" customFormat="1" ht="37.5" customHeight="1" thickBot="1">
      <c r="A86" s="503"/>
      <c r="B86" s="509"/>
      <c r="C86" s="165"/>
      <c r="D86" s="175"/>
      <c r="E86" s="175"/>
    </row>
    <row r="87" spans="1:5" s="10" customFormat="1" ht="37.5" customHeight="1">
      <c r="A87" s="503"/>
      <c r="B87" s="509"/>
      <c r="C87" s="165"/>
      <c r="D87" s="175"/>
      <c r="E87" s="175"/>
    </row>
    <row r="88" spans="1:5" s="15" customFormat="1" ht="37.5" customHeight="1">
      <c r="A88" s="504"/>
      <c r="B88" s="510"/>
      <c r="C88" s="165"/>
      <c r="D88" s="175"/>
      <c r="E88" s="175"/>
    </row>
    <row r="89" spans="1:5" s="15" customFormat="1" ht="37.5" customHeight="1">
      <c r="A89" s="502"/>
      <c r="B89" s="508"/>
      <c r="C89" s="165"/>
      <c r="D89" s="174"/>
      <c r="E89" s="174"/>
    </row>
    <row r="90" spans="1:5" s="15" customFormat="1" ht="37.5" customHeight="1">
      <c r="A90" s="503"/>
      <c r="B90" s="509"/>
      <c r="C90" s="165"/>
      <c r="D90" s="175"/>
      <c r="E90" s="175"/>
    </row>
    <row r="91" spans="1:5" s="15" customFormat="1" ht="37.5" customHeight="1">
      <c r="A91" s="503"/>
      <c r="B91" s="509"/>
      <c r="C91" s="165"/>
      <c r="D91" s="175"/>
      <c r="E91" s="175"/>
    </row>
    <row r="92" spans="1:5" s="3" customFormat="1" ht="37.5" customHeight="1" thickBot="1">
      <c r="A92" s="503"/>
      <c r="B92" s="509"/>
      <c r="C92" s="165"/>
      <c r="D92" s="175"/>
      <c r="E92" s="175"/>
    </row>
    <row r="93" spans="1:5" s="3" customFormat="1" ht="37.5" customHeight="1" thickBot="1">
      <c r="A93" s="503"/>
      <c r="B93" s="509"/>
      <c r="C93" s="165"/>
      <c r="D93" s="175"/>
      <c r="E93" s="175"/>
    </row>
    <row r="94" spans="1:5" s="10" customFormat="1" ht="37.5" customHeight="1">
      <c r="A94" s="504"/>
      <c r="B94" s="510"/>
      <c r="C94" s="165"/>
      <c r="D94" s="175"/>
      <c r="E94" s="175"/>
    </row>
    <row r="95" spans="1:5" s="15" customFormat="1" ht="37.5" customHeight="1">
      <c r="A95" s="502"/>
      <c r="B95" s="508"/>
      <c r="C95" s="165"/>
      <c r="D95" s="174"/>
      <c r="E95" s="174"/>
    </row>
    <row r="96" spans="1:5" s="15" customFormat="1" ht="37.5" customHeight="1">
      <c r="A96" s="503"/>
      <c r="B96" s="509"/>
      <c r="C96" s="165"/>
      <c r="D96" s="175"/>
      <c r="E96" s="175"/>
    </row>
    <row r="97" spans="1:5" s="15" customFormat="1" ht="37.5" customHeight="1">
      <c r="A97" s="503"/>
      <c r="B97" s="509"/>
      <c r="C97" s="165"/>
      <c r="D97" s="175"/>
      <c r="E97" s="175"/>
    </row>
    <row r="98" spans="1:5" s="15" customFormat="1" ht="37.5" customHeight="1">
      <c r="A98" s="503"/>
      <c r="B98" s="509"/>
      <c r="C98" s="165"/>
      <c r="D98" s="175"/>
      <c r="E98" s="175"/>
    </row>
    <row r="99" spans="1:5" s="3" customFormat="1" ht="27.75" customHeight="1" thickBot="1">
      <c r="A99" s="503"/>
      <c r="B99" s="509"/>
      <c r="C99" s="165"/>
      <c r="D99" s="175"/>
      <c r="E99" s="175"/>
    </row>
    <row r="100" spans="1:5" s="3" customFormat="1" ht="32.25" customHeight="1" thickBot="1">
      <c r="A100" s="504"/>
      <c r="B100" s="510"/>
      <c r="C100" s="165"/>
      <c r="D100" s="175"/>
      <c r="E100" s="175"/>
    </row>
    <row r="101" spans="1:5" s="10" customFormat="1" ht="37.5" customHeight="1">
      <c r="A101" s="492"/>
      <c r="B101" s="494"/>
      <c r="C101" s="496"/>
      <c r="D101" s="498"/>
      <c r="E101" s="499"/>
    </row>
    <row r="102" spans="1:5" s="15" customFormat="1" ht="37.5" customHeight="1">
      <c r="A102" s="493"/>
      <c r="B102" s="495"/>
      <c r="C102" s="497"/>
      <c r="D102" s="163"/>
      <c r="E102" s="163"/>
    </row>
    <row r="103" spans="1:5" s="15" customFormat="1" ht="37.5" customHeight="1">
      <c r="A103" s="234"/>
      <c r="B103" s="234"/>
      <c r="C103" s="254"/>
      <c r="D103" s="234"/>
      <c r="E103" s="234"/>
    </row>
    <row r="104" spans="1:5" s="15" customFormat="1" ht="37.5" customHeight="1">
      <c r="A104" s="502"/>
      <c r="B104" s="502"/>
      <c r="C104" s="165"/>
      <c r="D104" s="146"/>
      <c r="E104" s="146"/>
    </row>
    <row r="105" spans="1:5" s="15" customFormat="1" ht="37.5" customHeight="1">
      <c r="A105" s="503"/>
      <c r="B105" s="503"/>
      <c r="C105" s="165"/>
      <c r="D105" s="146"/>
      <c r="E105" s="146"/>
    </row>
    <row r="106" spans="1:5" s="3" customFormat="1" ht="27.75" customHeight="1" thickBot="1">
      <c r="A106" s="503"/>
      <c r="B106" s="503"/>
      <c r="C106" s="165"/>
      <c r="D106" s="146"/>
      <c r="E106" s="146"/>
    </row>
    <row r="107" spans="1:5" s="3" customFormat="1" ht="32.25" customHeight="1" thickBot="1">
      <c r="A107" s="503"/>
      <c r="B107" s="503"/>
      <c r="C107" s="165"/>
      <c r="D107" s="146"/>
      <c r="E107" s="146"/>
    </row>
    <row r="108" spans="1:5" s="10" customFormat="1" ht="37.5" customHeight="1">
      <c r="A108" s="503"/>
      <c r="B108" s="503"/>
      <c r="C108" s="165"/>
      <c r="D108" s="146"/>
      <c r="E108" s="146"/>
    </row>
    <row r="109" spans="1:5" s="15" customFormat="1" ht="37.5" customHeight="1">
      <c r="A109" s="504"/>
      <c r="B109" s="504"/>
      <c r="C109" s="165"/>
      <c r="D109" s="146"/>
      <c r="E109" s="146"/>
    </row>
    <row r="110" spans="1:5" s="15" customFormat="1" ht="37.5" customHeight="1">
      <c r="A110" s="502"/>
      <c r="B110" s="505"/>
      <c r="C110" s="165"/>
      <c r="D110" s="168"/>
      <c r="E110" s="168"/>
    </row>
    <row r="111" spans="1:5" s="15" customFormat="1" ht="37.5" customHeight="1">
      <c r="A111" s="503"/>
      <c r="B111" s="506"/>
      <c r="C111" s="165"/>
      <c r="D111" s="169"/>
      <c r="E111" s="169"/>
    </row>
    <row r="112" spans="1:5" s="15" customFormat="1" ht="37.5" customHeight="1">
      <c r="A112" s="503"/>
      <c r="B112" s="506"/>
      <c r="C112" s="165"/>
      <c r="D112" s="169"/>
      <c r="E112" s="169"/>
    </row>
    <row r="113" spans="1:5" s="3" customFormat="1" ht="27.75" customHeight="1" thickBot="1">
      <c r="A113" s="503"/>
      <c r="B113" s="506"/>
      <c r="C113" s="165"/>
      <c r="D113" s="169"/>
      <c r="E113" s="169"/>
    </row>
    <row r="114" spans="1:5" s="3" customFormat="1" ht="32.25" customHeight="1" thickBot="1">
      <c r="A114" s="503"/>
      <c r="B114" s="506"/>
      <c r="C114" s="165"/>
      <c r="D114" s="169"/>
      <c r="E114" s="169"/>
    </row>
    <row r="115" spans="1:5" s="10" customFormat="1" ht="37.5" customHeight="1">
      <c r="A115" s="504"/>
      <c r="B115" s="507"/>
      <c r="C115" s="165"/>
      <c r="D115" s="169"/>
      <c r="E115" s="169"/>
    </row>
    <row r="116" spans="1:5" s="15" customFormat="1" ht="37.5" customHeight="1">
      <c r="A116" s="502"/>
      <c r="B116" s="505"/>
      <c r="C116" s="165"/>
      <c r="D116" s="170"/>
      <c r="E116" s="170"/>
    </row>
    <row r="117" spans="1:5" s="15" customFormat="1" ht="37.5" customHeight="1">
      <c r="A117" s="503"/>
      <c r="B117" s="506"/>
      <c r="C117" s="165"/>
      <c r="D117" s="171"/>
      <c r="E117" s="171"/>
    </row>
    <row r="118" spans="1:5" s="15" customFormat="1" ht="37.5" customHeight="1">
      <c r="A118" s="503"/>
      <c r="B118" s="506"/>
      <c r="C118" s="165"/>
      <c r="D118" s="171"/>
      <c r="E118" s="171"/>
    </row>
    <row r="119" spans="1:5" s="15" customFormat="1" ht="37.5" customHeight="1">
      <c r="A119" s="503"/>
      <c r="B119" s="506"/>
      <c r="C119" s="165"/>
      <c r="D119" s="171"/>
      <c r="E119" s="171"/>
    </row>
    <row r="120" spans="1:5" s="3" customFormat="1" ht="27.75" customHeight="1" thickBot="1">
      <c r="A120" s="503"/>
      <c r="B120" s="506"/>
      <c r="C120" s="165"/>
      <c r="D120" s="171"/>
      <c r="E120" s="171"/>
    </row>
    <row r="121" spans="1:5" s="3" customFormat="1" ht="32.25" customHeight="1" thickBot="1">
      <c r="A121" s="504"/>
      <c r="B121" s="507"/>
      <c r="C121" s="165"/>
      <c r="D121" s="171"/>
      <c r="E121" s="171"/>
    </row>
    <row r="122" spans="1:5" ht="18.75" customHeight="1">
      <c r="A122" s="502"/>
      <c r="B122" s="505"/>
      <c r="C122" s="165"/>
      <c r="D122" s="172"/>
      <c r="E122" s="172"/>
    </row>
    <row r="123" spans="1:5" ht="63" customHeight="1">
      <c r="A123" s="503"/>
      <c r="B123" s="506"/>
      <c r="C123" s="165"/>
      <c r="D123" s="173"/>
      <c r="E123" s="173"/>
    </row>
    <row r="124" spans="1:5" ht="34.5" customHeight="1">
      <c r="A124" s="503"/>
      <c r="B124" s="506"/>
      <c r="C124" s="165"/>
      <c r="D124" s="173"/>
      <c r="E124" s="173"/>
    </row>
    <row r="125" spans="1:5" ht="58.5" customHeight="1">
      <c r="A125" s="503"/>
      <c r="B125" s="506"/>
      <c r="C125" s="165"/>
      <c r="D125" s="173"/>
      <c r="E125" s="173"/>
    </row>
    <row r="126" spans="1:5" ht="70.5" customHeight="1">
      <c r="A126" s="503"/>
      <c r="B126" s="506"/>
      <c r="C126" s="165"/>
      <c r="D126" s="173"/>
      <c r="E126" s="173"/>
    </row>
    <row r="127" spans="1:5" ht="26.25" customHeight="1">
      <c r="A127" s="504"/>
      <c r="B127" s="507"/>
      <c r="C127" s="165"/>
      <c r="D127" s="173"/>
      <c r="E127" s="173"/>
    </row>
    <row r="128" spans="1:5" ht="18.75" customHeight="1">
      <c r="A128" s="502"/>
      <c r="B128" s="508"/>
      <c r="C128" s="165"/>
      <c r="D128" s="174"/>
      <c r="E128" s="174"/>
    </row>
    <row r="129" spans="1:5" ht="63" customHeight="1">
      <c r="A129" s="503"/>
      <c r="B129" s="509"/>
      <c r="C129" s="165"/>
      <c r="D129" s="175"/>
      <c r="E129" s="175"/>
    </row>
    <row r="130" spans="1:5" ht="34.5" customHeight="1">
      <c r="A130" s="503"/>
      <c r="B130" s="509"/>
      <c r="C130" s="165"/>
      <c r="D130" s="175"/>
      <c r="E130" s="175"/>
    </row>
    <row r="131" spans="1:5" ht="58.5" customHeight="1">
      <c r="A131" s="503"/>
      <c r="B131" s="509"/>
      <c r="C131" s="165"/>
      <c r="D131" s="175"/>
      <c r="E131" s="175"/>
    </row>
    <row r="132" spans="1:5" ht="70.5" customHeight="1">
      <c r="A132" s="503"/>
      <c r="B132" s="509"/>
      <c r="C132" s="165"/>
      <c r="D132" s="175"/>
      <c r="E132" s="175"/>
    </row>
    <row r="133" spans="1:5" ht="18.75" customHeight="1">
      <c r="A133" s="504"/>
      <c r="B133" s="510"/>
      <c r="C133" s="165"/>
      <c r="D133" s="175"/>
      <c r="E133" s="175"/>
    </row>
    <row r="134" spans="1:5" ht="18.75" customHeight="1">
      <c r="A134" s="502"/>
      <c r="B134" s="508"/>
      <c r="C134" s="165"/>
      <c r="D134" s="174"/>
      <c r="E134" s="174"/>
    </row>
    <row r="135" spans="1:5" ht="66" customHeight="1">
      <c r="A135" s="503"/>
      <c r="B135" s="509"/>
      <c r="C135" s="165"/>
      <c r="D135" s="175"/>
      <c r="E135" s="175"/>
    </row>
    <row r="136" spans="1:5" ht="21.75" customHeight="1">
      <c r="A136" s="503"/>
      <c r="B136" s="509"/>
      <c r="C136" s="165"/>
      <c r="D136" s="175"/>
      <c r="E136" s="175"/>
    </row>
    <row r="137" spans="1:5" ht="37.5" customHeight="1">
      <c r="A137" s="503"/>
      <c r="B137" s="509"/>
      <c r="C137" s="165"/>
      <c r="D137" s="175"/>
      <c r="E137" s="175"/>
    </row>
    <row r="138" spans="1:5" ht="72" customHeight="1">
      <c r="A138" s="503"/>
      <c r="B138" s="509"/>
      <c r="C138" s="165"/>
      <c r="D138" s="175"/>
      <c r="E138" s="175"/>
    </row>
    <row r="139" spans="1:5" ht="21" customHeight="1">
      <c r="A139" s="504"/>
      <c r="B139" s="510"/>
      <c r="C139" s="165"/>
      <c r="D139" s="175"/>
      <c r="E139" s="175"/>
    </row>
    <row r="140" spans="1:5" ht="18.75" customHeight="1">
      <c r="A140" s="502"/>
      <c r="B140" s="508"/>
      <c r="C140" s="165"/>
      <c r="D140" s="174"/>
      <c r="E140" s="174"/>
    </row>
    <row r="141" spans="1:5" ht="66" customHeight="1">
      <c r="A141" s="503"/>
      <c r="B141" s="509"/>
      <c r="C141" s="165"/>
      <c r="D141" s="175"/>
      <c r="E141" s="175"/>
    </row>
    <row r="142" spans="1:5" ht="21.75" customHeight="1">
      <c r="A142" s="503"/>
      <c r="B142" s="509"/>
      <c r="C142" s="165"/>
      <c r="D142" s="175"/>
      <c r="E142" s="175"/>
    </row>
    <row r="143" spans="1:5" ht="37.5" customHeight="1">
      <c r="A143" s="503"/>
      <c r="B143" s="509"/>
      <c r="C143" s="165"/>
      <c r="D143" s="175"/>
      <c r="E143" s="175"/>
    </row>
    <row r="144" spans="1:5" ht="72" customHeight="1">
      <c r="A144" s="503"/>
      <c r="B144" s="509"/>
      <c r="C144" s="165"/>
      <c r="D144" s="175"/>
      <c r="E144" s="175"/>
    </row>
    <row r="145" spans="1:5" ht="21" customHeight="1">
      <c r="A145" s="504"/>
      <c r="B145" s="510"/>
      <c r="C145" s="165"/>
      <c r="D145" s="175"/>
      <c r="E145" s="175"/>
    </row>
    <row r="146" s="11" customFormat="1" ht="18.75">
      <c r="C146" s="255"/>
    </row>
  </sheetData>
  <sheetProtection/>
  <mergeCells count="58">
    <mergeCell ref="A128:A133"/>
    <mergeCell ref="B128:B133"/>
    <mergeCell ref="A134:A139"/>
    <mergeCell ref="B134:B139"/>
    <mergeCell ref="A140:A145"/>
    <mergeCell ref="B140:B145"/>
    <mergeCell ref="A110:A115"/>
    <mergeCell ref="B110:B115"/>
    <mergeCell ref="A116:A121"/>
    <mergeCell ref="B116:B121"/>
    <mergeCell ref="A122:A127"/>
    <mergeCell ref="B122:B127"/>
    <mergeCell ref="A101:A102"/>
    <mergeCell ref="B101:B102"/>
    <mergeCell ref="C101:C102"/>
    <mergeCell ref="D101:E101"/>
    <mergeCell ref="A104:A109"/>
    <mergeCell ref="B104:B109"/>
    <mergeCell ref="A83:A88"/>
    <mergeCell ref="B83:B88"/>
    <mergeCell ref="A89:A94"/>
    <mergeCell ref="B89:B94"/>
    <mergeCell ref="A95:A100"/>
    <mergeCell ref="B95:B100"/>
    <mergeCell ref="A65:A70"/>
    <mergeCell ref="B65:B70"/>
    <mergeCell ref="A71:A76"/>
    <mergeCell ref="B71:B76"/>
    <mergeCell ref="A77:A82"/>
    <mergeCell ref="B77:B82"/>
    <mergeCell ref="A56:A57"/>
    <mergeCell ref="B56:B57"/>
    <mergeCell ref="C56:C57"/>
    <mergeCell ref="D56:E56"/>
    <mergeCell ref="A59:A64"/>
    <mergeCell ref="B59:B64"/>
    <mergeCell ref="A44:A49"/>
    <mergeCell ref="B44:B49"/>
    <mergeCell ref="A50:A55"/>
    <mergeCell ref="B50:B55"/>
    <mergeCell ref="A32:A37"/>
    <mergeCell ref="B32:B37"/>
    <mergeCell ref="A38:A43"/>
    <mergeCell ref="B38:B43"/>
    <mergeCell ref="A14:A19"/>
    <mergeCell ref="B14:B19"/>
    <mergeCell ref="A20:A25"/>
    <mergeCell ref="B20:B25"/>
    <mergeCell ref="A26:A31"/>
    <mergeCell ref="B26:B31"/>
    <mergeCell ref="A2:E3"/>
    <mergeCell ref="A5:A6"/>
    <mergeCell ref="B5:B6"/>
    <mergeCell ref="C5:C6"/>
    <mergeCell ref="A8:A13"/>
    <mergeCell ref="B8:B13"/>
    <mergeCell ref="D5:D6"/>
    <mergeCell ref="E5:E6"/>
  </mergeCells>
  <printOptions/>
  <pageMargins left="0" right="0" top="0" bottom="0" header="0.31496062992125984" footer="0.31496062992125984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4">
      <selection activeCell="I5" sqref="I5"/>
    </sheetView>
  </sheetViews>
  <sheetFormatPr defaultColWidth="9.140625" defaultRowHeight="15"/>
  <cols>
    <col min="1" max="1" width="6.8515625" style="0" customWidth="1"/>
    <col min="2" max="2" width="27.140625" style="0" customWidth="1"/>
    <col min="3" max="3" width="22.140625" style="0" customWidth="1"/>
    <col min="5" max="5" width="14.28125" style="0" customWidth="1"/>
    <col min="6" max="6" width="14.7109375" style="0" customWidth="1"/>
    <col min="7" max="7" width="12.421875" style="0" customWidth="1"/>
    <col min="8" max="8" width="17.8515625" style="0" customWidth="1"/>
    <col min="9" max="9" width="10.140625" style="0" bestFit="1" customWidth="1"/>
    <col min="10" max="10" width="13.00390625" style="0" customWidth="1"/>
    <col min="11" max="11" width="17.28125" style="0" customWidth="1"/>
    <col min="12" max="12" width="18.00390625" style="0" customWidth="1"/>
    <col min="13" max="13" width="13.57421875" style="0" customWidth="1"/>
    <col min="14" max="14" width="13.00390625" style="0" customWidth="1"/>
  </cols>
  <sheetData>
    <row r="1" spans="1:17" ht="18.75">
      <c r="A1" s="192"/>
      <c r="B1" s="7" t="s">
        <v>328</v>
      </c>
      <c r="C1" s="7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8.75">
      <c r="A2" s="192"/>
      <c r="B2" s="197"/>
      <c r="C2" s="197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83.25" customHeight="1">
      <c r="A3" s="192"/>
      <c r="B3" s="514" t="s">
        <v>329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192"/>
      <c r="Q3" s="192"/>
    </row>
    <row r="4" spans="1:17" ht="38.25" customHeight="1">
      <c r="A4" s="536" t="s">
        <v>130</v>
      </c>
      <c r="B4" s="538" t="s">
        <v>330</v>
      </c>
      <c r="C4" s="538" t="s">
        <v>333</v>
      </c>
      <c r="D4" s="538" t="s">
        <v>332</v>
      </c>
      <c r="E4" s="538" t="s">
        <v>334</v>
      </c>
      <c r="F4" s="538" t="s">
        <v>353</v>
      </c>
      <c r="G4" s="538" t="s">
        <v>335</v>
      </c>
      <c r="H4" s="549" t="s">
        <v>336</v>
      </c>
      <c r="I4" s="550"/>
      <c r="J4" s="550"/>
      <c r="K4" s="550"/>
      <c r="L4" s="550"/>
      <c r="M4" s="550"/>
      <c r="N4" s="550"/>
      <c r="O4" s="550"/>
      <c r="P4" s="550"/>
      <c r="Q4" s="551"/>
    </row>
    <row r="5" spans="1:17" ht="96" customHeight="1">
      <c r="A5" s="544"/>
      <c r="B5" s="540"/>
      <c r="C5" s="540"/>
      <c r="D5" s="540"/>
      <c r="E5" s="540"/>
      <c r="F5" s="540"/>
      <c r="G5" s="540"/>
      <c r="H5" s="193" t="s">
        <v>337</v>
      </c>
      <c r="I5" s="193">
        <v>2017</v>
      </c>
      <c r="J5" s="193">
        <v>2018</v>
      </c>
      <c r="K5" s="193">
        <v>2019</v>
      </c>
      <c r="L5" s="193">
        <v>2020</v>
      </c>
      <c r="M5" s="193">
        <v>2021</v>
      </c>
      <c r="N5" s="193">
        <v>2022</v>
      </c>
      <c r="O5" s="193">
        <v>2023</v>
      </c>
      <c r="P5" s="193">
        <v>2024</v>
      </c>
      <c r="Q5" s="193">
        <v>2025</v>
      </c>
    </row>
    <row r="6" spans="1:17" ht="15" customHeight="1">
      <c r="A6" s="546" t="s">
        <v>343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8"/>
    </row>
    <row r="7" spans="1:17" ht="21" customHeight="1">
      <c r="A7" s="536">
        <v>1</v>
      </c>
      <c r="B7" s="532" t="s">
        <v>338</v>
      </c>
      <c r="C7" s="532" t="s">
        <v>331</v>
      </c>
      <c r="D7" s="533" t="s">
        <v>344</v>
      </c>
      <c r="E7" s="538" t="s">
        <v>345</v>
      </c>
      <c r="F7" s="552">
        <v>29012000</v>
      </c>
      <c r="G7" s="191" t="s">
        <v>339</v>
      </c>
      <c r="H7" s="221">
        <f>SUM(I7:Q7)</f>
        <v>18592300</v>
      </c>
      <c r="I7" s="238">
        <v>18592300</v>
      </c>
      <c r="J7" s="221"/>
      <c r="K7" s="191"/>
      <c r="L7" s="191"/>
      <c r="M7" s="191"/>
      <c r="N7" s="191"/>
      <c r="O7" s="191"/>
      <c r="P7" s="191"/>
      <c r="Q7" s="191"/>
    </row>
    <row r="8" spans="1:17" ht="15">
      <c r="A8" s="537"/>
      <c r="B8" s="532"/>
      <c r="C8" s="532"/>
      <c r="D8" s="533"/>
      <c r="E8" s="539"/>
      <c r="F8" s="533"/>
      <c r="G8" s="191" t="s">
        <v>340</v>
      </c>
      <c r="H8" s="221">
        <f>SUM(I8:Q8)</f>
        <v>10327100</v>
      </c>
      <c r="I8" s="238">
        <v>10327100</v>
      </c>
      <c r="J8" s="221"/>
      <c r="K8" s="191"/>
      <c r="L8" s="191"/>
      <c r="M8" s="191"/>
      <c r="N8" s="191"/>
      <c r="O8" s="191"/>
      <c r="P8" s="191"/>
      <c r="Q8" s="191"/>
    </row>
    <row r="9" spans="1:17" ht="32.25" customHeight="1">
      <c r="A9" s="537"/>
      <c r="B9" s="532"/>
      <c r="C9" s="532"/>
      <c r="D9" s="533"/>
      <c r="E9" s="539"/>
      <c r="F9" s="533"/>
      <c r="G9" s="191" t="s">
        <v>341</v>
      </c>
      <c r="H9" s="221">
        <f>SUM(I9:Q9)</f>
        <v>92600</v>
      </c>
      <c r="I9" s="238">
        <v>92600</v>
      </c>
      <c r="J9" s="221"/>
      <c r="K9" s="191"/>
      <c r="L9" s="191"/>
      <c r="M9" s="191"/>
      <c r="N9" s="191"/>
      <c r="O9" s="191"/>
      <c r="P9" s="191"/>
      <c r="Q9" s="191"/>
    </row>
    <row r="10" spans="1:17" ht="20.25" customHeight="1">
      <c r="A10" s="544"/>
      <c r="B10" s="532"/>
      <c r="C10" s="532"/>
      <c r="D10" s="533"/>
      <c r="E10" s="540"/>
      <c r="F10" s="533"/>
      <c r="G10" s="191" t="s">
        <v>342</v>
      </c>
      <c r="H10" s="221">
        <f>SUM(I10:Q10)</f>
        <v>29012000</v>
      </c>
      <c r="I10" s="238">
        <f>SUM(I7:I9)</f>
        <v>29012000</v>
      </c>
      <c r="J10" s="221"/>
      <c r="K10" s="191"/>
      <c r="L10" s="191"/>
      <c r="M10" s="191"/>
      <c r="N10" s="191"/>
      <c r="O10" s="191"/>
      <c r="P10" s="191"/>
      <c r="Q10" s="191"/>
    </row>
    <row r="11" spans="1:17" ht="15">
      <c r="A11" s="536">
        <v>2</v>
      </c>
      <c r="B11" s="532" t="s">
        <v>346</v>
      </c>
      <c r="C11" s="532" t="s">
        <v>331</v>
      </c>
      <c r="D11" s="533" t="s">
        <v>349</v>
      </c>
      <c r="E11" s="541">
        <v>43424</v>
      </c>
      <c r="F11" s="535">
        <v>97255.121</v>
      </c>
      <c r="G11" s="191" t="s">
        <v>339</v>
      </c>
      <c r="H11" s="194">
        <v>61216740.56</v>
      </c>
      <c r="I11" s="221"/>
      <c r="J11" s="194">
        <v>61216740.56</v>
      </c>
      <c r="K11" s="191"/>
      <c r="L11" s="191"/>
      <c r="M11" s="191"/>
      <c r="N11" s="191"/>
      <c r="O11" s="191"/>
      <c r="P11" s="191"/>
      <c r="Q11" s="191"/>
    </row>
    <row r="12" spans="1:17" ht="15">
      <c r="A12" s="537"/>
      <c r="B12" s="532"/>
      <c r="C12" s="532"/>
      <c r="D12" s="533"/>
      <c r="E12" s="539"/>
      <c r="F12" s="535"/>
      <c r="G12" s="191" t="s">
        <v>340</v>
      </c>
      <c r="H12" s="194">
        <v>35750494.14</v>
      </c>
      <c r="I12" s="221"/>
      <c r="J12" s="194">
        <v>35750494.14</v>
      </c>
      <c r="K12" s="191"/>
      <c r="L12" s="191"/>
      <c r="M12" s="191"/>
      <c r="N12" s="191"/>
      <c r="O12" s="191"/>
      <c r="P12" s="191"/>
      <c r="Q12" s="191"/>
    </row>
    <row r="13" spans="1:17" ht="17.25" customHeight="1">
      <c r="A13" s="537"/>
      <c r="B13" s="532"/>
      <c r="C13" s="532"/>
      <c r="D13" s="533"/>
      <c r="E13" s="539"/>
      <c r="F13" s="535"/>
      <c r="G13" s="191" t="s">
        <v>341</v>
      </c>
      <c r="H13" s="194">
        <v>287886</v>
      </c>
      <c r="I13" s="221"/>
      <c r="J13" s="194">
        <v>287886</v>
      </c>
      <c r="K13" s="191"/>
      <c r="L13" s="191"/>
      <c r="M13" s="191"/>
      <c r="N13" s="191"/>
      <c r="O13" s="191"/>
      <c r="P13" s="191"/>
      <c r="Q13" s="191"/>
    </row>
    <row r="14" spans="1:17" ht="25.5" customHeight="1">
      <c r="A14" s="544"/>
      <c r="B14" s="532"/>
      <c r="C14" s="532"/>
      <c r="D14" s="533"/>
      <c r="E14" s="540"/>
      <c r="F14" s="535"/>
      <c r="G14" s="191" t="s">
        <v>342</v>
      </c>
      <c r="H14" s="210">
        <f>SUM(H11:H13)</f>
        <v>97255120.7</v>
      </c>
      <c r="I14" s="205"/>
      <c r="J14" s="211">
        <f>SUM(J11:J13)</f>
        <v>97255120.7</v>
      </c>
      <c r="K14" s="205"/>
      <c r="L14" s="205"/>
      <c r="M14" s="191"/>
      <c r="N14" s="191"/>
      <c r="O14" s="191"/>
      <c r="P14" s="191"/>
      <c r="Q14" s="191"/>
    </row>
    <row r="15" spans="1:17" ht="15">
      <c r="A15" s="536">
        <v>3</v>
      </c>
      <c r="B15" s="532" t="s">
        <v>347</v>
      </c>
      <c r="C15" s="532" t="s">
        <v>331</v>
      </c>
      <c r="D15" s="533" t="s">
        <v>348</v>
      </c>
      <c r="E15" s="541">
        <v>43739</v>
      </c>
      <c r="F15" s="535">
        <v>54208.022</v>
      </c>
      <c r="G15" s="191" t="s">
        <v>339</v>
      </c>
      <c r="H15" s="212">
        <v>36818071</v>
      </c>
      <c r="I15" s="205"/>
      <c r="J15" s="211"/>
      <c r="K15" s="213">
        <v>36818071</v>
      </c>
      <c r="L15" s="205"/>
      <c r="M15" s="191"/>
      <c r="N15" s="191"/>
      <c r="O15" s="191"/>
      <c r="P15" s="191"/>
      <c r="Q15" s="191"/>
    </row>
    <row r="16" spans="1:17" ht="15">
      <c r="A16" s="537"/>
      <c r="B16" s="532"/>
      <c r="C16" s="532"/>
      <c r="D16" s="533"/>
      <c r="E16" s="539"/>
      <c r="F16" s="535"/>
      <c r="G16" s="191" t="s">
        <v>340</v>
      </c>
      <c r="H16" s="212">
        <v>1630579</v>
      </c>
      <c r="I16" s="205"/>
      <c r="J16" s="211"/>
      <c r="K16" s="213">
        <v>1630579</v>
      </c>
      <c r="L16" s="205"/>
      <c r="M16" s="191"/>
      <c r="N16" s="191"/>
      <c r="O16" s="191"/>
      <c r="P16" s="191"/>
      <c r="Q16" s="191"/>
    </row>
    <row r="17" spans="1:17" ht="15">
      <c r="A17" s="537"/>
      <c r="B17" s="532"/>
      <c r="C17" s="532"/>
      <c r="D17" s="533"/>
      <c r="E17" s="539"/>
      <c r="F17" s="535"/>
      <c r="G17" s="191" t="s">
        <v>341</v>
      </c>
      <c r="H17" s="212">
        <v>108416</v>
      </c>
      <c r="I17" s="205"/>
      <c r="J17" s="211"/>
      <c r="K17" s="213">
        <v>108416</v>
      </c>
      <c r="L17" s="205"/>
      <c r="M17" s="191"/>
      <c r="N17" s="191"/>
      <c r="O17" s="191"/>
      <c r="P17" s="191"/>
      <c r="Q17" s="191"/>
    </row>
    <row r="18" spans="1:17" ht="15">
      <c r="A18" s="544"/>
      <c r="B18" s="532"/>
      <c r="C18" s="532"/>
      <c r="D18" s="533"/>
      <c r="E18" s="540"/>
      <c r="F18" s="535"/>
      <c r="G18" s="191" t="s">
        <v>342</v>
      </c>
      <c r="H18" s="214">
        <f>SUM(H15:H17)</f>
        <v>38557066</v>
      </c>
      <c r="I18" s="205"/>
      <c r="J18" s="211"/>
      <c r="K18" s="215">
        <f>SUM(K15:K17)</f>
        <v>38557066</v>
      </c>
      <c r="L18" s="205"/>
      <c r="M18" s="191"/>
      <c r="N18" s="191"/>
      <c r="O18" s="191"/>
      <c r="P18" s="191"/>
      <c r="Q18" s="191"/>
    </row>
    <row r="19" spans="1:17" ht="15">
      <c r="A19" s="536">
        <v>4</v>
      </c>
      <c r="B19" s="532" t="s">
        <v>350</v>
      </c>
      <c r="C19" s="532" t="s">
        <v>331</v>
      </c>
      <c r="D19" s="533" t="s">
        <v>351</v>
      </c>
      <c r="E19" s="541" t="s">
        <v>352</v>
      </c>
      <c r="F19" s="535">
        <v>73249.607</v>
      </c>
      <c r="G19" s="191" t="s">
        <v>339</v>
      </c>
      <c r="H19" s="218">
        <v>35538768</v>
      </c>
      <c r="I19" s="219"/>
      <c r="J19" s="216"/>
      <c r="K19" s="217"/>
      <c r="L19" s="218">
        <v>35538768</v>
      </c>
      <c r="M19" s="191"/>
      <c r="N19" s="191"/>
      <c r="O19" s="191"/>
      <c r="P19" s="191"/>
      <c r="Q19" s="191"/>
    </row>
    <row r="20" spans="1:17" ht="15">
      <c r="A20" s="537"/>
      <c r="B20" s="532"/>
      <c r="C20" s="532"/>
      <c r="D20" s="533"/>
      <c r="E20" s="539"/>
      <c r="F20" s="535"/>
      <c r="G20" s="191" t="s">
        <v>340</v>
      </c>
      <c r="H20" s="218">
        <v>36245847</v>
      </c>
      <c r="I20" s="219"/>
      <c r="J20" s="216"/>
      <c r="K20" s="217"/>
      <c r="L20" s="218">
        <v>36245847</v>
      </c>
      <c r="M20" s="191"/>
      <c r="N20" s="191"/>
      <c r="O20" s="191"/>
      <c r="P20" s="191"/>
      <c r="Q20" s="191"/>
    </row>
    <row r="21" spans="1:17" ht="15">
      <c r="A21" s="537"/>
      <c r="B21" s="532"/>
      <c r="C21" s="532"/>
      <c r="D21" s="533"/>
      <c r="E21" s="539"/>
      <c r="F21" s="535"/>
      <c r="G21" s="191" t="s">
        <v>341</v>
      </c>
      <c r="H21" s="218">
        <v>1464992</v>
      </c>
      <c r="I21" s="219"/>
      <c r="J21" s="216"/>
      <c r="K21" s="217"/>
      <c r="L21" s="218">
        <v>1464992</v>
      </c>
      <c r="M21" s="191"/>
      <c r="N21" s="191"/>
      <c r="O21" s="191"/>
      <c r="P21" s="191"/>
      <c r="Q21" s="191"/>
    </row>
    <row r="22" spans="1:17" ht="30.75" customHeight="1">
      <c r="A22" s="544"/>
      <c r="B22" s="532"/>
      <c r="C22" s="532"/>
      <c r="D22" s="533"/>
      <c r="E22" s="540"/>
      <c r="F22" s="535"/>
      <c r="G22" s="191" t="s">
        <v>342</v>
      </c>
      <c r="H22" s="208">
        <f>SUM(H19:H21)</f>
        <v>73249607</v>
      </c>
      <c r="I22" s="219"/>
      <c r="J22" s="209"/>
      <c r="K22" s="208"/>
      <c r="L22" s="208">
        <f>SUM(L19:L21)</f>
        <v>73249607</v>
      </c>
      <c r="M22" s="191"/>
      <c r="N22" s="191"/>
      <c r="O22" s="191"/>
      <c r="P22" s="191"/>
      <c r="Q22" s="191"/>
    </row>
    <row r="23" spans="1:17" ht="15">
      <c r="A23" s="536">
        <v>5</v>
      </c>
      <c r="B23" s="532" t="s">
        <v>354</v>
      </c>
      <c r="C23" s="532" t="s">
        <v>355</v>
      </c>
      <c r="D23" s="538" t="s">
        <v>368</v>
      </c>
      <c r="E23" s="541" t="s">
        <v>356</v>
      </c>
      <c r="F23" s="545">
        <v>57923.12</v>
      </c>
      <c r="G23" s="191" t="s">
        <v>339</v>
      </c>
      <c r="H23" s="241">
        <v>56764.66</v>
      </c>
      <c r="I23" s="219"/>
      <c r="J23" s="240"/>
      <c r="K23" s="243">
        <f>H23-L23</f>
        <v>37712.16</v>
      </c>
      <c r="L23" s="220">
        <v>19052.5</v>
      </c>
      <c r="M23" s="221"/>
      <c r="N23" s="221"/>
      <c r="O23" s="221"/>
      <c r="P23" s="221"/>
      <c r="Q23" s="191"/>
    </row>
    <row r="24" spans="1:17" ht="15">
      <c r="A24" s="537"/>
      <c r="B24" s="532"/>
      <c r="C24" s="532"/>
      <c r="D24" s="539"/>
      <c r="E24" s="539"/>
      <c r="F24" s="545"/>
      <c r="G24" s="191" t="s">
        <v>340</v>
      </c>
      <c r="H24" s="242">
        <v>1158.46</v>
      </c>
      <c r="I24" s="222"/>
      <c r="J24" s="187"/>
      <c r="K24" s="243">
        <f>H24-L24</f>
        <v>769.54747</v>
      </c>
      <c r="L24" s="223">
        <v>388.91253</v>
      </c>
      <c r="M24" s="221"/>
      <c r="N24" s="221"/>
      <c r="O24" s="221"/>
      <c r="P24" s="221"/>
      <c r="Q24" s="191"/>
    </row>
    <row r="25" spans="1:17" ht="15">
      <c r="A25" s="537"/>
      <c r="B25" s="532"/>
      <c r="C25" s="532"/>
      <c r="D25" s="539"/>
      <c r="E25" s="539"/>
      <c r="F25" s="545"/>
      <c r="G25" s="191" t="s">
        <v>341</v>
      </c>
      <c r="H25" s="224"/>
      <c r="I25" s="222"/>
      <c r="J25" s="187"/>
      <c r="K25" s="244"/>
      <c r="L25" s="207"/>
      <c r="M25" s="221"/>
      <c r="N25" s="221"/>
      <c r="O25" s="221"/>
      <c r="P25" s="221"/>
      <c r="Q25" s="191"/>
    </row>
    <row r="26" spans="1:17" ht="15">
      <c r="A26" s="544"/>
      <c r="B26" s="532"/>
      <c r="C26" s="532"/>
      <c r="D26" s="540"/>
      <c r="E26" s="540"/>
      <c r="F26" s="545"/>
      <c r="G26" s="191" t="s">
        <v>342</v>
      </c>
      <c r="H26" s="198"/>
      <c r="I26" s="222"/>
      <c r="J26" s="225"/>
      <c r="K26" s="245">
        <f>SUM(K23:K24)</f>
        <v>38481.70747</v>
      </c>
      <c r="L26" s="239">
        <v>19441.41253</v>
      </c>
      <c r="M26" s="221"/>
      <c r="N26" s="221"/>
      <c r="O26" s="221"/>
      <c r="P26" s="221"/>
      <c r="Q26" s="191"/>
    </row>
    <row r="27" spans="1:17" ht="15">
      <c r="A27" s="536">
        <v>6</v>
      </c>
      <c r="B27" s="532" t="s">
        <v>357</v>
      </c>
      <c r="C27" s="532" t="s">
        <v>358</v>
      </c>
      <c r="D27" s="538" t="s">
        <v>369</v>
      </c>
      <c r="E27" s="541"/>
      <c r="F27" s="542" t="s">
        <v>361</v>
      </c>
      <c r="G27" s="191" t="s">
        <v>339</v>
      </c>
      <c r="H27" s="222">
        <v>34300000</v>
      </c>
      <c r="I27" s="222"/>
      <c r="J27" s="195"/>
      <c r="K27" s="226"/>
      <c r="L27" s="227"/>
      <c r="M27" s="221"/>
      <c r="N27" s="222">
        <v>34300000</v>
      </c>
      <c r="O27" s="221"/>
      <c r="P27" s="221"/>
      <c r="Q27" s="191"/>
    </row>
    <row r="28" spans="1:17" ht="30">
      <c r="A28" s="537"/>
      <c r="B28" s="532"/>
      <c r="C28" s="532"/>
      <c r="D28" s="539"/>
      <c r="E28" s="539"/>
      <c r="F28" s="543"/>
      <c r="G28" s="191" t="s">
        <v>340</v>
      </c>
      <c r="H28" s="228" t="s">
        <v>360</v>
      </c>
      <c r="I28" s="222"/>
      <c r="J28" s="195"/>
      <c r="K28" s="196"/>
      <c r="L28" s="227"/>
      <c r="M28" s="221"/>
      <c r="N28" s="222">
        <v>700000</v>
      </c>
      <c r="O28" s="221"/>
      <c r="P28" s="221"/>
      <c r="Q28" s="191"/>
    </row>
    <row r="29" spans="1:17" ht="15">
      <c r="A29" s="537"/>
      <c r="B29" s="532"/>
      <c r="C29" s="532"/>
      <c r="D29" s="539"/>
      <c r="E29" s="539"/>
      <c r="F29" s="543"/>
      <c r="G29" s="191" t="s">
        <v>341</v>
      </c>
      <c r="H29" s="228" t="s">
        <v>359</v>
      </c>
      <c r="I29" s="222"/>
      <c r="J29" s="195"/>
      <c r="K29" s="196"/>
      <c r="L29" s="227"/>
      <c r="M29" s="221"/>
      <c r="N29" s="222">
        <v>7000</v>
      </c>
      <c r="O29" s="221"/>
      <c r="P29" s="221"/>
      <c r="Q29" s="191"/>
    </row>
    <row r="30" spans="1:17" ht="37.5" customHeight="1">
      <c r="A30" s="537"/>
      <c r="B30" s="538"/>
      <c r="C30" s="538"/>
      <c r="D30" s="540"/>
      <c r="E30" s="539"/>
      <c r="F30" s="543"/>
      <c r="G30" s="199" t="s">
        <v>342</v>
      </c>
      <c r="H30" s="229">
        <f>SUM(H27:H29)</f>
        <v>34300000</v>
      </c>
      <c r="I30" s="230"/>
      <c r="J30" s="200"/>
      <c r="K30" s="201"/>
      <c r="L30" s="201"/>
      <c r="M30" s="231"/>
      <c r="N30" s="229">
        <f>SUM(N27:N29)</f>
        <v>35007000</v>
      </c>
      <c r="O30" s="231"/>
      <c r="P30" s="231"/>
      <c r="Q30" s="199"/>
    </row>
    <row r="31" spans="1:17" ht="15">
      <c r="A31" s="531">
        <v>7</v>
      </c>
      <c r="B31" s="532" t="s">
        <v>364</v>
      </c>
      <c r="C31" s="532" t="s">
        <v>331</v>
      </c>
      <c r="D31" s="533" t="s">
        <v>363</v>
      </c>
      <c r="E31" s="534"/>
      <c r="F31" s="535">
        <v>3498.074</v>
      </c>
      <c r="G31" s="191" t="s">
        <v>339</v>
      </c>
      <c r="H31" s="164"/>
      <c r="I31" s="164"/>
      <c r="J31" s="164"/>
      <c r="K31" s="164"/>
      <c r="L31" s="164"/>
      <c r="M31" s="164"/>
      <c r="N31" s="136"/>
      <c r="O31" s="136"/>
      <c r="P31" s="136"/>
      <c r="Q31" s="136"/>
    </row>
    <row r="32" spans="1:17" ht="15">
      <c r="A32" s="531"/>
      <c r="B32" s="532"/>
      <c r="C32" s="532"/>
      <c r="D32" s="533"/>
      <c r="E32" s="532"/>
      <c r="F32" s="535"/>
      <c r="G32" s="191" t="s">
        <v>340</v>
      </c>
      <c r="H32" s="232">
        <v>3428112.52</v>
      </c>
      <c r="I32" s="164"/>
      <c r="J32" s="164"/>
      <c r="K32" s="164"/>
      <c r="L32" s="232">
        <v>3428112.52</v>
      </c>
      <c r="M32" s="164"/>
      <c r="N32" s="136"/>
      <c r="O32" s="136"/>
      <c r="P32" s="136"/>
      <c r="Q32" s="136"/>
    </row>
    <row r="33" spans="1:17" ht="15">
      <c r="A33" s="531"/>
      <c r="B33" s="532"/>
      <c r="C33" s="532"/>
      <c r="D33" s="533"/>
      <c r="E33" s="532"/>
      <c r="F33" s="535"/>
      <c r="G33" s="191" t="s">
        <v>341</v>
      </c>
      <c r="H33" s="232">
        <v>69961.48</v>
      </c>
      <c r="I33" s="164"/>
      <c r="J33" s="164"/>
      <c r="K33" s="164"/>
      <c r="L33" s="232">
        <v>69961.48</v>
      </c>
      <c r="M33" s="164"/>
      <c r="N33" s="136"/>
      <c r="O33" s="136"/>
      <c r="P33" s="136"/>
      <c r="Q33" s="136"/>
    </row>
    <row r="34" spans="1:17" ht="60.75" customHeight="1">
      <c r="A34" s="531"/>
      <c r="B34" s="532"/>
      <c r="C34" s="532"/>
      <c r="D34" s="533"/>
      <c r="E34" s="532"/>
      <c r="F34" s="535"/>
      <c r="G34" s="191" t="s">
        <v>342</v>
      </c>
      <c r="H34" s="233">
        <f>SUM(H32:H33)</f>
        <v>3498074</v>
      </c>
      <c r="I34" s="164"/>
      <c r="J34" s="164"/>
      <c r="K34" s="164"/>
      <c r="L34" s="233">
        <f>SUM(L32:L33)</f>
        <v>3498074</v>
      </c>
      <c r="M34" s="164"/>
      <c r="N34" s="136"/>
      <c r="O34" s="136"/>
      <c r="P34" s="136"/>
      <c r="Q34" s="136"/>
    </row>
    <row r="35" spans="1:17" ht="15">
      <c r="A35" s="531">
        <v>7</v>
      </c>
      <c r="B35" s="532" t="s">
        <v>366</v>
      </c>
      <c r="C35" s="532" t="s">
        <v>331</v>
      </c>
      <c r="D35" s="533" t="s">
        <v>367</v>
      </c>
      <c r="E35" s="534"/>
      <c r="F35" s="535">
        <v>2927662</v>
      </c>
      <c r="G35" s="191" t="s">
        <v>339</v>
      </c>
      <c r="H35" s="234"/>
      <c r="I35" s="234"/>
      <c r="J35" s="234"/>
      <c r="K35" s="234"/>
      <c r="L35" s="234"/>
      <c r="M35" s="234"/>
      <c r="N35" s="206"/>
      <c r="O35" s="206"/>
      <c r="P35" s="206"/>
      <c r="Q35" s="206"/>
    </row>
    <row r="36" spans="1:17" ht="15.75">
      <c r="A36" s="531"/>
      <c r="B36" s="532"/>
      <c r="C36" s="532"/>
      <c r="D36" s="533"/>
      <c r="E36" s="532"/>
      <c r="F36" s="535"/>
      <c r="G36" s="191" t="s">
        <v>340</v>
      </c>
      <c r="H36" s="235">
        <v>2870256</v>
      </c>
      <c r="I36" s="234"/>
      <c r="J36" s="234"/>
      <c r="K36" s="234"/>
      <c r="L36" s="234"/>
      <c r="M36" s="235">
        <v>2870256</v>
      </c>
      <c r="N36" s="206"/>
      <c r="O36" s="206"/>
      <c r="P36" s="206"/>
      <c r="Q36" s="206"/>
    </row>
    <row r="37" spans="1:17" ht="15.75">
      <c r="A37" s="531"/>
      <c r="B37" s="532"/>
      <c r="C37" s="532"/>
      <c r="D37" s="533"/>
      <c r="E37" s="532"/>
      <c r="F37" s="535"/>
      <c r="G37" s="191" t="s">
        <v>341</v>
      </c>
      <c r="H37" s="236">
        <v>57406</v>
      </c>
      <c r="I37" s="234"/>
      <c r="J37" s="234"/>
      <c r="K37" s="234"/>
      <c r="L37" s="234"/>
      <c r="M37" s="236">
        <v>58576.65</v>
      </c>
      <c r="N37" s="206"/>
      <c r="O37" s="206"/>
      <c r="P37" s="206"/>
      <c r="Q37" s="206"/>
    </row>
    <row r="38" spans="1:17" ht="67.5" customHeight="1">
      <c r="A38" s="531"/>
      <c r="B38" s="532"/>
      <c r="C38" s="532"/>
      <c r="D38" s="533"/>
      <c r="E38" s="532"/>
      <c r="F38" s="535"/>
      <c r="G38" s="191" t="s">
        <v>342</v>
      </c>
      <c r="H38" s="237">
        <f>SUM(H36:H37)</f>
        <v>2927662</v>
      </c>
      <c r="I38" s="234"/>
      <c r="J38" s="234"/>
      <c r="K38" s="234"/>
      <c r="L38" s="234"/>
      <c r="M38" s="237">
        <f>SUM(M36:M37)</f>
        <v>2928832.65</v>
      </c>
      <c r="N38" s="206"/>
      <c r="O38" s="206"/>
      <c r="P38" s="206"/>
      <c r="Q38" s="206"/>
    </row>
  </sheetData>
  <sheetProtection/>
  <mergeCells count="58">
    <mergeCell ref="H4:Q4"/>
    <mergeCell ref="E7:E10"/>
    <mergeCell ref="F7:F10"/>
    <mergeCell ref="B3:O3"/>
    <mergeCell ref="A4:A5"/>
    <mergeCell ref="B4:B5"/>
    <mergeCell ref="C4:C5"/>
    <mergeCell ref="D4:D5"/>
    <mergeCell ref="E4:E5"/>
    <mergeCell ref="F4:F5"/>
    <mergeCell ref="G4:G5"/>
    <mergeCell ref="A6:Q6"/>
    <mergeCell ref="A11:A14"/>
    <mergeCell ref="B11:B14"/>
    <mergeCell ref="C11:C14"/>
    <mergeCell ref="D11:D14"/>
    <mergeCell ref="E11:E14"/>
    <mergeCell ref="A7:A10"/>
    <mergeCell ref="B7:B10"/>
    <mergeCell ref="C7:C10"/>
    <mergeCell ref="D7:D10"/>
    <mergeCell ref="F11:F14"/>
    <mergeCell ref="A15:A18"/>
    <mergeCell ref="B15:B18"/>
    <mergeCell ref="C15:C18"/>
    <mergeCell ref="D15:D18"/>
    <mergeCell ref="E15:E18"/>
    <mergeCell ref="F15:F18"/>
    <mergeCell ref="A19:A22"/>
    <mergeCell ref="B19:B22"/>
    <mergeCell ref="C19:C22"/>
    <mergeCell ref="D19:D22"/>
    <mergeCell ref="E19:E22"/>
    <mergeCell ref="F19:F22"/>
    <mergeCell ref="A23:A26"/>
    <mergeCell ref="B23:B26"/>
    <mergeCell ref="C23:C26"/>
    <mergeCell ref="D23:D26"/>
    <mergeCell ref="E23:E26"/>
    <mergeCell ref="F23:F26"/>
    <mergeCell ref="A27:A30"/>
    <mergeCell ref="B27:B30"/>
    <mergeCell ref="C27:C30"/>
    <mergeCell ref="D27:D30"/>
    <mergeCell ref="E27:E30"/>
    <mergeCell ref="F27:F30"/>
    <mergeCell ref="B31:B34"/>
    <mergeCell ref="C31:C34"/>
    <mergeCell ref="D31:D34"/>
    <mergeCell ref="E31:E34"/>
    <mergeCell ref="F31:F34"/>
    <mergeCell ref="A31:A34"/>
    <mergeCell ref="A35:A38"/>
    <mergeCell ref="B35:B38"/>
    <mergeCell ref="C35:C38"/>
    <mergeCell ref="D35:D38"/>
    <mergeCell ref="E35:E38"/>
    <mergeCell ref="F35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к постановлению от 16 марта 2021 года № 94</dc:title>
  <dc:subject/>
  <dc:creator>Пользователь</dc:creator>
  <cp:keywords/>
  <dc:description/>
  <cp:lastModifiedBy>Архитектура</cp:lastModifiedBy>
  <cp:lastPrinted>2021-04-06T10:53:18Z</cp:lastPrinted>
  <dcterms:created xsi:type="dcterms:W3CDTF">2013-11-06T09:23:30Z</dcterms:created>
  <dcterms:modified xsi:type="dcterms:W3CDTF">2021-04-06T10:56:39Z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XXJ7TYMEEKJ2-1303-353</vt:lpwstr>
  </property>
  <property fmtid="{D5CDD505-2E9C-101B-9397-08002B2CF9AE}" pid="4" name="_dlc_DocIdItemGu">
    <vt:lpwstr>4864db26-110d-4547-a8ae-4530e49e3854</vt:lpwstr>
  </property>
  <property fmtid="{D5CDD505-2E9C-101B-9397-08002B2CF9AE}" pid="5" name="_dlc_DocIdU">
    <vt:lpwstr>https://vip.gov.mari.ru/mturek/_layouts/DocIdRedir.aspx?ID=XXJ7TYMEEKJ2-1303-353, XXJ7TYMEEKJ2-1303-353</vt:lpwstr>
  </property>
  <property fmtid="{D5CDD505-2E9C-101B-9397-08002B2CF9AE}" pid="6" name="Пап">
    <vt:lpwstr>2021 год</vt:lpwstr>
  </property>
  <property fmtid="{D5CDD505-2E9C-101B-9397-08002B2CF9AE}" pid="7" name="Описан">
    <vt:lpwstr/>
  </property>
</Properties>
</file>